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6.2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<sst xmlns="http://schemas.openxmlformats.org/spreadsheetml/2006/main" count="154" uniqueCount="44">
  <si>
    <t>-</t>
  </si>
  <si>
    <t>min ton şərti yanacaq</t>
  </si>
  <si>
    <t>teracoul</t>
  </si>
  <si>
    <t>Neft koksu, min ton</t>
  </si>
  <si>
    <t>Mayeləşdirilmiş qaz, min ton</t>
  </si>
  <si>
    <t xml:space="preserve">Avtomobil benzini, min ton </t>
  </si>
  <si>
    <t>Dizel yanacağı, min ton</t>
  </si>
  <si>
    <t>Mazut yanacağı, min ton</t>
  </si>
  <si>
    <t>8 062</t>
  </si>
  <si>
    <t>5 666</t>
  </si>
  <si>
    <t>12 101</t>
  </si>
  <si>
    <t>8 504</t>
  </si>
  <si>
    <t xml:space="preserve">Xam neft, qaz kondensatı da daxil olmaqla, min ton </t>
  </si>
  <si>
    <t>9 048</t>
  </si>
  <si>
    <t>12 700</t>
  </si>
  <si>
    <t>8 925</t>
  </si>
  <si>
    <t>12 866</t>
  </si>
  <si>
    <t>9 042</t>
  </si>
  <si>
    <t>12 939</t>
  </si>
  <si>
    <t>9 093</t>
  </si>
  <si>
    <t>385 626</t>
  </si>
  <si>
    <t>20 443</t>
  </si>
  <si>
    <t>14 367</t>
  </si>
  <si>
    <t>609 296</t>
  </si>
  <si>
    <t>35 493</t>
  </si>
  <si>
    <t>24 944</t>
  </si>
  <si>
    <t>1 057 829</t>
  </si>
  <si>
    <t>2 536</t>
  </si>
  <si>
    <t>24 820</t>
  </si>
  <si>
    <t>5 638</t>
  </si>
  <si>
    <t>8 462</t>
  </si>
  <si>
    <t>8 881</t>
  </si>
  <si>
    <t>8 997</t>
  </si>
  <si>
    <t>14 296</t>
  </si>
  <si>
    <t>383 452</t>
  </si>
  <si>
    <t>378 508</t>
  </si>
  <si>
    <t>360 650</t>
  </si>
  <si>
    <t>240 292</t>
  </si>
  <si>
    <t>Neft bitumu, min ton</t>
  </si>
  <si>
    <t>min neft ekvivalentinin tonu</t>
  </si>
  <si>
    <t>Aviasiya və sair üçün ağ neft, min ton</t>
  </si>
  <si>
    <t>Elektrik enerjisi, mlyn. kVt.s</t>
  </si>
  <si>
    <r>
      <t>Təbii qaz, milyon m</t>
    </r>
    <r>
      <rPr>
        <vertAlign val="superscript"/>
        <sz val="11"/>
        <rFont val="Times New Roman"/>
        <family val="1"/>
      </rPr>
      <t>3</t>
    </r>
  </si>
  <si>
    <t xml:space="preserve">6.27. Yanacaq və enerjinin ayrı-ayrı növlərinin ixracı    </t>
  </si>
</sst>
</file>

<file path=xl/styles.xml><?xml version="1.0" encoding="utf-8"?>
<styleSheet xmlns="http://schemas.openxmlformats.org/spreadsheetml/2006/main">
  <numFmts count="35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\ ###\ ###"/>
    <numFmt numFmtId="190" formatCode="0.0%"/>
  </numFmts>
  <fonts count="46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2.25"/>
      <color indexed="8"/>
      <name val="A2 Arial AzLat"/>
      <family val="0"/>
    </font>
    <font>
      <sz val="9.2"/>
      <color indexed="8"/>
      <name val="A2 Arial AzLat"/>
      <family val="0"/>
    </font>
    <font>
      <sz val="1"/>
      <color indexed="8"/>
      <name val="A2 Arial AzLat"/>
      <family val="0"/>
    </font>
    <font>
      <sz val="2"/>
      <color indexed="8"/>
      <name val="A2 Arial AzL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.25"/>
      <color indexed="8"/>
      <name val="A2 Arial AzLat"/>
      <family val="0"/>
    </font>
    <font>
      <i/>
      <sz val="1.25"/>
      <color indexed="8"/>
      <name val="A2 Arial AzLat"/>
      <family val="0"/>
    </font>
    <font>
      <i/>
      <sz val="1"/>
      <color indexed="8"/>
      <name val="A2 Arial AzL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1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89" fontId="3" fillId="0" borderId="14" xfId="0" applyNumberFormat="1" applyFont="1" applyBorder="1" applyAlignment="1">
      <alignment horizontal="right"/>
    </xf>
    <xf numFmtId="189" fontId="3" fillId="0" borderId="14" xfId="0" applyNumberFormat="1" applyFont="1" applyBorder="1" applyAlignment="1">
      <alignment/>
    </xf>
    <xf numFmtId="189" fontId="3" fillId="0" borderId="15" xfId="0" applyNumberFormat="1" applyFont="1" applyBorder="1" applyAlignment="1">
      <alignment/>
    </xf>
    <xf numFmtId="189" fontId="3" fillId="0" borderId="15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wrapText="1"/>
    </xf>
    <xf numFmtId="1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89" fontId="3" fillId="0" borderId="16" xfId="0" applyNumberFormat="1" applyFont="1" applyBorder="1" applyAlignment="1">
      <alignment horizontal="right"/>
    </xf>
    <xf numFmtId="189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horizontal="left" indent="1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inden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125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25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" b="0" i="0" u="none" baseline="0">
                <a:solidFill>
                  <a:srgbClr val="000000"/>
                </a:solidFill>
              </a:rPr>
              <a:t>2002-сш шдвц нфтфсфй-утукош куыгкыдфкэтэт ыфрцдцк ъякц шыеурдфлэ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Consumption of fuel-energy resources by branches 
</a:t>
            </a:r>
            <a:r>
              <a:rPr lang="en-US" cap="none" sz="100" b="0" i="1" u="none" baseline="0">
                <a:solidFill>
                  <a:srgbClr val="000000"/>
                </a:solidFill>
              </a:rPr>
              <a:t>in 2002</a:t>
            </a:r>
          </a:p>
        </c:rich>
      </c:tx>
      <c:layout/>
      <c:spPr>
        <a:noFill/>
        <a:ln w="3175">
          <a:noFill/>
        </a:ln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66,5%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'[1]Sheet1'!$A$618:$A$623</c:f>
              <c:strCache>
                <c:ptCount val="6"/>
                <c:pt idx="0">
                  <c:v>Ыцтфну- Iтdustry</c:v>
                </c:pt>
                <c:pt idx="1">
                  <c:v>Tшлштеш - Construction</c:v>
                </c:pt>
                <c:pt idx="2">
                  <c:v>Nцйдшннфе - Transport</c:v>
                </c:pt>
                <c:pt idx="3">
                  <c:v>Kцтв ецыцккъафеэ - Agriculture</c:v>
                </c:pt>
                <c:pt idx="4">
                  <c:v>Dшпцк ыфрцдцк - Other  needs</c:v>
                </c:pt>
                <c:pt idx="5">
                  <c:v>Црфдшнц  игкфчэдьэжвэк - Вeliveкed  зщзгlatioт</c:v>
                </c:pt>
              </c:strCache>
            </c:strRef>
          </c:cat>
          <c:val>
            <c:numRef>
              <c:f>'[1]Sheet1'!$B$618:$B$623</c:f>
              <c:numCache>
                <c:ptCount val="6"/>
                <c:pt idx="0">
                  <c:v>17395</c:v>
                </c:pt>
                <c:pt idx="1">
                  <c:v>72</c:v>
                </c:pt>
                <c:pt idx="2">
                  <c:v>1671</c:v>
                </c:pt>
                <c:pt idx="3">
                  <c:v>248</c:v>
                </c:pt>
                <c:pt idx="4">
                  <c:v>2361</c:v>
                </c:pt>
                <c:pt idx="5">
                  <c:v>4432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32</xdr:row>
      <xdr:rowOff>0</xdr:rowOff>
    </xdr:from>
    <xdr:to>
      <xdr:col>13</xdr:col>
      <xdr:colOff>9525</xdr:colOff>
      <xdr:row>32</xdr:row>
      <xdr:rowOff>0</xdr:rowOff>
    </xdr:to>
    <xdr:graphicFrame>
      <xdr:nvGraphicFramePr>
        <xdr:cNvPr id="1" name="Chart 9"/>
        <xdr:cNvGraphicFramePr/>
      </xdr:nvGraphicFramePr>
      <xdr:xfrm>
        <a:off x="381000" y="6334125"/>
        <a:ext cx="1158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13</xdr:col>
      <xdr:colOff>9525</xdr:colOff>
      <xdr:row>32</xdr:row>
      <xdr:rowOff>0</xdr:rowOff>
    </xdr:to>
    <xdr:graphicFrame>
      <xdr:nvGraphicFramePr>
        <xdr:cNvPr id="2" name="Chart 13"/>
        <xdr:cNvGraphicFramePr/>
      </xdr:nvGraphicFramePr>
      <xdr:xfrm>
        <a:off x="381000" y="6334125"/>
        <a:ext cx="11582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13</xdr:col>
      <xdr:colOff>9525</xdr:colOff>
      <xdr:row>32</xdr:row>
      <xdr:rowOff>0</xdr:rowOff>
    </xdr:to>
    <xdr:graphicFrame>
      <xdr:nvGraphicFramePr>
        <xdr:cNvPr id="3" name="Chart 9"/>
        <xdr:cNvGraphicFramePr/>
      </xdr:nvGraphicFramePr>
      <xdr:xfrm>
        <a:off x="381000" y="6334125"/>
        <a:ext cx="11582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13</xdr:col>
      <xdr:colOff>9525</xdr:colOff>
      <xdr:row>32</xdr:row>
      <xdr:rowOff>0</xdr:rowOff>
    </xdr:to>
    <xdr:graphicFrame>
      <xdr:nvGraphicFramePr>
        <xdr:cNvPr id="4" name="Chart 13"/>
        <xdr:cNvGraphicFramePr/>
      </xdr:nvGraphicFramePr>
      <xdr:xfrm>
        <a:off x="381000" y="6334125"/>
        <a:ext cx="115824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ERJIMECMUA\2000-2006\GRCB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618">
          <cell r="A618" t="str">
            <v>Ыцтфну- Iтdustry</v>
          </cell>
          <cell r="B618">
            <v>17395</v>
          </cell>
        </row>
        <row r="619">
          <cell r="A619" t="str">
            <v>Tшлштеш - Construction</v>
          </cell>
          <cell r="B619">
            <v>72</v>
          </cell>
        </row>
        <row r="620">
          <cell r="A620" t="str">
            <v>Nцйдшннфе - Transport</v>
          </cell>
          <cell r="B620">
            <v>1671</v>
          </cell>
        </row>
        <row r="621">
          <cell r="A621" t="str">
            <v>Kцтв ецыцккъафеэ - Agriculture</v>
          </cell>
          <cell r="B621">
            <v>248</v>
          </cell>
        </row>
        <row r="622">
          <cell r="A622" t="str">
            <v>Dшпцк ыфрцдцк - Other  needs</v>
          </cell>
          <cell r="B622">
            <v>2361</v>
          </cell>
        </row>
        <row r="623">
          <cell r="A623" t="str">
            <v>Црфдшнц  игкфчэдьэжвэк - Вeliveкed  зщзгlatioт</v>
          </cell>
          <cell r="B623">
            <v>4432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4"/>
  <sheetViews>
    <sheetView showGridLines="0" tabSelected="1" zoomScalePageLayoutView="0" workbookViewId="0" topLeftCell="A10">
      <selection activeCell="F29" sqref="F29"/>
    </sheetView>
  </sheetViews>
  <sheetFormatPr defaultColWidth="9.140625" defaultRowHeight="12.75"/>
  <cols>
    <col min="1" max="1" width="5.7109375" style="24" customWidth="1"/>
    <col min="2" max="2" width="44.7109375" style="24" customWidth="1"/>
    <col min="3" max="14" width="11.7109375" style="24" customWidth="1"/>
    <col min="15" max="16384" width="9.140625" style="24" customWidth="1"/>
  </cols>
  <sheetData>
    <row r="2" spans="2:14" ht="15">
      <c r="B2" s="32" t="s">
        <v>43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5.75" thickBot="1"/>
    <row r="4" spans="2:14" ht="30" customHeight="1" thickBot="1">
      <c r="B4" s="25"/>
      <c r="C4" s="1">
        <v>1995</v>
      </c>
      <c r="D4" s="1">
        <v>1996</v>
      </c>
      <c r="E4" s="1">
        <v>1997</v>
      </c>
      <c r="F4" s="1">
        <v>1998</v>
      </c>
      <c r="G4" s="1">
        <v>1999</v>
      </c>
      <c r="H4" s="1">
        <v>2000</v>
      </c>
      <c r="I4" s="1">
        <v>2001</v>
      </c>
      <c r="J4" s="1">
        <v>2002</v>
      </c>
      <c r="K4" s="1">
        <v>2003</v>
      </c>
      <c r="L4" s="1">
        <v>2004</v>
      </c>
      <c r="M4" s="1">
        <v>2005</v>
      </c>
      <c r="N4" s="2">
        <v>2006</v>
      </c>
    </row>
    <row r="5" spans="2:14" ht="15">
      <c r="B5" s="26" t="s">
        <v>12</v>
      </c>
      <c r="C5" s="3" t="s">
        <v>0</v>
      </c>
      <c r="D5" s="3" t="s">
        <v>0</v>
      </c>
      <c r="E5" s="4">
        <v>233</v>
      </c>
      <c r="F5" s="4">
        <v>1903</v>
      </c>
      <c r="G5" s="4">
        <v>5684</v>
      </c>
      <c r="H5" s="5" t="s">
        <v>29</v>
      </c>
      <c r="I5" s="5" t="s">
        <v>30</v>
      </c>
      <c r="J5" s="5" t="s">
        <v>31</v>
      </c>
      <c r="K5" s="5" t="s">
        <v>32</v>
      </c>
      <c r="L5" s="5" t="s">
        <v>13</v>
      </c>
      <c r="M5" s="5" t="s">
        <v>33</v>
      </c>
      <c r="N5" s="6" t="s">
        <v>28</v>
      </c>
    </row>
    <row r="6" spans="2:14" ht="15">
      <c r="B6" s="27" t="s">
        <v>1</v>
      </c>
      <c r="C6" s="7" t="s">
        <v>0</v>
      </c>
      <c r="D6" s="7" t="s">
        <v>0</v>
      </c>
      <c r="E6" s="8">
        <v>333</v>
      </c>
      <c r="F6" s="8">
        <v>2721</v>
      </c>
      <c r="G6" s="8">
        <v>8128</v>
      </c>
      <c r="H6" s="9" t="s">
        <v>8</v>
      </c>
      <c r="I6" s="9" t="s">
        <v>10</v>
      </c>
      <c r="J6" s="9" t="s">
        <v>14</v>
      </c>
      <c r="K6" s="9" t="s">
        <v>16</v>
      </c>
      <c r="L6" s="9" t="s">
        <v>18</v>
      </c>
      <c r="M6" s="9" t="s">
        <v>21</v>
      </c>
      <c r="N6" s="10" t="s">
        <v>24</v>
      </c>
    </row>
    <row r="7" spans="2:14" ht="15">
      <c r="B7" s="27" t="s">
        <v>39</v>
      </c>
      <c r="C7" s="7" t="s">
        <v>0</v>
      </c>
      <c r="D7" s="7" t="s">
        <v>0</v>
      </c>
      <c r="E7" s="8">
        <v>234</v>
      </c>
      <c r="F7" s="8">
        <v>1913</v>
      </c>
      <c r="G7" s="8">
        <v>5712</v>
      </c>
      <c r="H7" s="11" t="s">
        <v>9</v>
      </c>
      <c r="I7" s="11" t="s">
        <v>11</v>
      </c>
      <c r="J7" s="11" t="s">
        <v>15</v>
      </c>
      <c r="K7" s="11" t="s">
        <v>17</v>
      </c>
      <c r="L7" s="11" t="s">
        <v>19</v>
      </c>
      <c r="M7" s="9" t="s">
        <v>22</v>
      </c>
      <c r="N7" s="10" t="s">
        <v>25</v>
      </c>
    </row>
    <row r="8" spans="2:14" ht="15">
      <c r="B8" s="27" t="s">
        <v>2</v>
      </c>
      <c r="C8" s="7" t="s">
        <v>0</v>
      </c>
      <c r="D8" s="7" t="s">
        <v>0</v>
      </c>
      <c r="E8" s="8">
        <v>9930</v>
      </c>
      <c r="F8" s="8">
        <v>81106</v>
      </c>
      <c r="G8" s="8">
        <v>242252</v>
      </c>
      <c r="H8" s="11" t="s">
        <v>37</v>
      </c>
      <c r="I8" s="11" t="s">
        <v>36</v>
      </c>
      <c r="J8" s="11" t="s">
        <v>35</v>
      </c>
      <c r="K8" s="11" t="s">
        <v>34</v>
      </c>
      <c r="L8" s="11" t="s">
        <v>20</v>
      </c>
      <c r="M8" s="9" t="s">
        <v>23</v>
      </c>
      <c r="N8" s="10" t="s">
        <v>26</v>
      </c>
    </row>
    <row r="9" spans="2:14" ht="18">
      <c r="B9" s="28" t="s">
        <v>42</v>
      </c>
      <c r="C9" s="7" t="s">
        <v>0</v>
      </c>
      <c r="D9" s="7" t="s">
        <v>0</v>
      </c>
      <c r="E9" s="7" t="s">
        <v>0</v>
      </c>
      <c r="F9" s="7" t="s">
        <v>0</v>
      </c>
      <c r="G9" s="7" t="s">
        <v>0</v>
      </c>
      <c r="H9" s="9" t="s">
        <v>0</v>
      </c>
      <c r="I9" s="9" t="s">
        <v>0</v>
      </c>
      <c r="J9" s="9" t="s">
        <v>0</v>
      </c>
      <c r="K9" s="9" t="s">
        <v>0</v>
      </c>
      <c r="L9" s="9" t="s">
        <v>0</v>
      </c>
      <c r="M9" s="9" t="s">
        <v>0</v>
      </c>
      <c r="N9" s="10">
        <v>65</v>
      </c>
    </row>
    <row r="10" spans="2:14" ht="15">
      <c r="B10" s="27" t="s">
        <v>1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9" t="s">
        <v>0</v>
      </c>
      <c r="I10" s="9" t="s">
        <v>0</v>
      </c>
      <c r="J10" s="9" t="s">
        <v>0</v>
      </c>
      <c r="K10" s="9" t="s">
        <v>0</v>
      </c>
      <c r="L10" s="9" t="s">
        <v>0</v>
      </c>
      <c r="M10" s="9" t="s">
        <v>0</v>
      </c>
      <c r="N10" s="10">
        <v>75</v>
      </c>
    </row>
    <row r="11" spans="2:14" ht="15">
      <c r="B11" s="27" t="s">
        <v>39</v>
      </c>
      <c r="C11" s="7" t="s">
        <v>0</v>
      </c>
      <c r="D11" s="7" t="s">
        <v>0</v>
      </c>
      <c r="E11" s="7" t="s">
        <v>0</v>
      </c>
      <c r="F11" s="7" t="s">
        <v>0</v>
      </c>
      <c r="G11" s="7" t="s">
        <v>0</v>
      </c>
      <c r="H11" s="9" t="s">
        <v>0</v>
      </c>
      <c r="I11" s="9" t="s">
        <v>0</v>
      </c>
      <c r="J11" s="9" t="s">
        <v>0</v>
      </c>
      <c r="K11" s="9" t="s">
        <v>0</v>
      </c>
      <c r="L11" s="9" t="s">
        <v>0</v>
      </c>
      <c r="M11" s="9" t="s">
        <v>0</v>
      </c>
      <c r="N11" s="10">
        <v>58</v>
      </c>
    </row>
    <row r="12" spans="2:14" ht="15">
      <c r="B12" s="27" t="s">
        <v>2</v>
      </c>
      <c r="C12" s="7" t="s">
        <v>0</v>
      </c>
      <c r="D12" s="7" t="s">
        <v>0</v>
      </c>
      <c r="E12" s="7" t="s">
        <v>0</v>
      </c>
      <c r="F12" s="7" t="s">
        <v>0</v>
      </c>
      <c r="G12" s="7" t="s">
        <v>0</v>
      </c>
      <c r="H12" s="9" t="s">
        <v>0</v>
      </c>
      <c r="I12" s="9" t="s">
        <v>0</v>
      </c>
      <c r="J12" s="9" t="s">
        <v>0</v>
      </c>
      <c r="K12" s="9" t="s">
        <v>0</v>
      </c>
      <c r="L12" s="9" t="s">
        <v>0</v>
      </c>
      <c r="M12" s="9" t="s">
        <v>0</v>
      </c>
      <c r="N12" s="10" t="s">
        <v>27</v>
      </c>
    </row>
    <row r="13" spans="2:14" ht="15">
      <c r="B13" s="28" t="s">
        <v>5</v>
      </c>
      <c r="C13" s="8">
        <v>98</v>
      </c>
      <c r="D13" s="8">
        <v>129</v>
      </c>
      <c r="E13" s="8">
        <v>282</v>
      </c>
      <c r="F13" s="8">
        <v>194</v>
      </c>
      <c r="G13" s="8">
        <v>159</v>
      </c>
      <c r="H13" s="9">
        <v>215</v>
      </c>
      <c r="I13" s="9">
        <v>185</v>
      </c>
      <c r="J13" s="12">
        <v>208</v>
      </c>
      <c r="K13" s="9">
        <v>259</v>
      </c>
      <c r="L13" s="12">
        <v>389</v>
      </c>
      <c r="M13" s="12">
        <v>323</v>
      </c>
      <c r="N13" s="13">
        <v>337</v>
      </c>
    </row>
    <row r="14" spans="2:14" ht="15">
      <c r="B14" s="27" t="s">
        <v>1</v>
      </c>
      <c r="C14" s="8">
        <v>146</v>
      </c>
      <c r="D14" s="8">
        <v>192</v>
      </c>
      <c r="E14" s="8">
        <v>420</v>
      </c>
      <c r="F14" s="8">
        <v>209</v>
      </c>
      <c r="G14" s="8">
        <v>237</v>
      </c>
      <c r="H14" s="9">
        <v>321</v>
      </c>
      <c r="I14" s="9">
        <v>275</v>
      </c>
      <c r="J14" s="12">
        <v>310</v>
      </c>
      <c r="K14" s="9">
        <v>386</v>
      </c>
      <c r="L14" s="12">
        <v>580</v>
      </c>
      <c r="M14" s="12">
        <v>481</v>
      </c>
      <c r="N14" s="13">
        <v>502</v>
      </c>
    </row>
    <row r="15" spans="2:14" ht="15">
      <c r="B15" s="27" t="s">
        <v>39</v>
      </c>
      <c r="C15" s="8">
        <v>105</v>
      </c>
      <c r="D15" s="8">
        <v>138</v>
      </c>
      <c r="E15" s="8">
        <v>302</v>
      </c>
      <c r="F15" s="8">
        <v>208</v>
      </c>
      <c r="G15" s="8">
        <v>170</v>
      </c>
      <c r="H15" s="11">
        <f>H13*1.07</f>
        <v>230.05</v>
      </c>
      <c r="I15" s="11">
        <f>I13*1.07</f>
        <v>197.95000000000002</v>
      </c>
      <c r="J15" s="11">
        <f>J13*1.07</f>
        <v>222.56</v>
      </c>
      <c r="K15" s="11">
        <f>K13*1.07</f>
        <v>277.13</v>
      </c>
      <c r="L15" s="11">
        <f>L13*1.07</f>
        <v>416.23</v>
      </c>
      <c r="M15" s="12">
        <v>346</v>
      </c>
      <c r="N15" s="13">
        <v>361</v>
      </c>
    </row>
    <row r="16" spans="2:14" ht="15">
      <c r="B16" s="27" t="s">
        <v>2</v>
      </c>
      <c r="C16" s="8">
        <v>4309</v>
      </c>
      <c r="D16" s="8">
        <v>5672</v>
      </c>
      <c r="E16" s="8">
        <v>12400</v>
      </c>
      <c r="F16" s="8">
        <v>8530</v>
      </c>
      <c r="G16" s="8">
        <v>6991</v>
      </c>
      <c r="H16" s="14">
        <v>9454</v>
      </c>
      <c r="I16" s="14">
        <v>8134</v>
      </c>
      <c r="J16" s="14">
        <v>9146</v>
      </c>
      <c r="K16" s="14">
        <v>11388</v>
      </c>
      <c r="L16" s="14">
        <v>17104</v>
      </c>
      <c r="M16" s="15">
        <v>14202</v>
      </c>
      <c r="N16" s="16">
        <v>14818</v>
      </c>
    </row>
    <row r="17" spans="2:14" ht="15">
      <c r="B17" s="28" t="s">
        <v>6</v>
      </c>
      <c r="C17" s="8">
        <v>1889</v>
      </c>
      <c r="D17" s="8">
        <v>1821</v>
      </c>
      <c r="E17" s="8">
        <v>1805</v>
      </c>
      <c r="F17" s="8">
        <v>1599</v>
      </c>
      <c r="G17" s="8">
        <v>1614</v>
      </c>
      <c r="H17" s="14">
        <v>1341</v>
      </c>
      <c r="I17" s="14">
        <v>1089</v>
      </c>
      <c r="J17" s="14">
        <v>1056</v>
      </c>
      <c r="K17" s="14">
        <v>1101</v>
      </c>
      <c r="L17" s="14">
        <v>1140</v>
      </c>
      <c r="M17" s="15">
        <v>1407</v>
      </c>
      <c r="N17" s="16">
        <v>1415</v>
      </c>
    </row>
    <row r="18" spans="2:14" ht="15">
      <c r="B18" s="27" t="s">
        <v>1</v>
      </c>
      <c r="C18" s="8">
        <v>2739</v>
      </c>
      <c r="D18" s="8">
        <v>2640</v>
      </c>
      <c r="E18" s="8">
        <v>2617</v>
      </c>
      <c r="F18" s="8">
        <v>2319</v>
      </c>
      <c r="G18" s="8">
        <v>2340</v>
      </c>
      <c r="H18" s="14">
        <v>1944</v>
      </c>
      <c r="I18" s="14">
        <v>1579</v>
      </c>
      <c r="J18" s="14">
        <v>1531</v>
      </c>
      <c r="K18" s="14">
        <v>1596</v>
      </c>
      <c r="L18" s="14">
        <v>1653</v>
      </c>
      <c r="M18" s="14">
        <v>2040</v>
      </c>
      <c r="N18" s="17">
        <v>2052</v>
      </c>
    </row>
    <row r="19" spans="2:14" ht="15">
      <c r="B19" s="27" t="s">
        <v>39</v>
      </c>
      <c r="C19" s="8">
        <v>1955</v>
      </c>
      <c r="D19" s="8">
        <v>1885</v>
      </c>
      <c r="E19" s="8">
        <v>1868</v>
      </c>
      <c r="F19" s="8">
        <v>1655</v>
      </c>
      <c r="G19" s="8">
        <v>1670</v>
      </c>
      <c r="H19" s="14">
        <f>H17*1.035</f>
        <v>1387.935</v>
      </c>
      <c r="I19" s="14">
        <f>I17*1.035</f>
        <v>1127.115</v>
      </c>
      <c r="J19" s="14">
        <f>J17*1.035</f>
        <v>1092.9599999999998</v>
      </c>
      <c r="K19" s="14">
        <v>1139</v>
      </c>
      <c r="L19" s="14">
        <f>L17*1.035</f>
        <v>1179.8999999999999</v>
      </c>
      <c r="M19" s="14">
        <v>1456</v>
      </c>
      <c r="N19" s="17">
        <v>1465</v>
      </c>
    </row>
    <row r="20" spans="2:14" ht="15">
      <c r="B20" s="27" t="s">
        <v>2</v>
      </c>
      <c r="C20" s="8">
        <v>80283</v>
      </c>
      <c r="D20" s="8">
        <v>77393</v>
      </c>
      <c r="E20" s="8">
        <v>76713</v>
      </c>
      <c r="F20" s="8">
        <v>67958</v>
      </c>
      <c r="G20" s="8">
        <v>68595</v>
      </c>
      <c r="H20" s="14">
        <f>H17*42.5</f>
        <v>56992.5</v>
      </c>
      <c r="I20" s="14">
        <f>I17*42.5</f>
        <v>46282.5</v>
      </c>
      <c r="J20" s="14">
        <f>J17*42.5</f>
        <v>44880</v>
      </c>
      <c r="K20" s="14">
        <f>K17*42.5</f>
        <v>46792.5</v>
      </c>
      <c r="L20" s="14">
        <f>L17*42.5</f>
        <v>48450</v>
      </c>
      <c r="M20" s="14">
        <v>59797</v>
      </c>
      <c r="N20" s="17">
        <v>60138</v>
      </c>
    </row>
    <row r="21" spans="2:14" ht="15">
      <c r="B21" s="28" t="s">
        <v>7</v>
      </c>
      <c r="C21" s="8">
        <v>106</v>
      </c>
      <c r="D21" s="8">
        <v>100</v>
      </c>
      <c r="E21" s="8">
        <v>176</v>
      </c>
      <c r="F21" s="8">
        <v>150</v>
      </c>
      <c r="G21" s="8">
        <v>123</v>
      </c>
      <c r="H21" s="9">
        <v>2</v>
      </c>
      <c r="I21" s="9">
        <v>493</v>
      </c>
      <c r="J21" s="12">
        <v>995</v>
      </c>
      <c r="K21" s="9">
        <v>146</v>
      </c>
      <c r="L21" s="12">
        <v>338</v>
      </c>
      <c r="M21" s="12">
        <v>392</v>
      </c>
      <c r="N21" s="13">
        <v>925</v>
      </c>
    </row>
    <row r="22" spans="2:14" ht="15">
      <c r="B22" s="27" t="s">
        <v>1</v>
      </c>
      <c r="C22" s="8">
        <v>145</v>
      </c>
      <c r="D22" s="8">
        <v>137</v>
      </c>
      <c r="E22" s="8">
        <v>241</v>
      </c>
      <c r="F22" s="8">
        <v>206</v>
      </c>
      <c r="G22" s="8">
        <v>169</v>
      </c>
      <c r="H22" s="9">
        <v>3</v>
      </c>
      <c r="I22" s="9">
        <v>675</v>
      </c>
      <c r="J22" s="12">
        <v>1363</v>
      </c>
      <c r="K22" s="9">
        <v>200</v>
      </c>
      <c r="L22" s="12">
        <v>463</v>
      </c>
      <c r="M22" s="12">
        <v>537</v>
      </c>
      <c r="N22" s="13">
        <v>1267</v>
      </c>
    </row>
    <row r="23" spans="2:14" ht="15">
      <c r="B23" s="27" t="s">
        <v>39</v>
      </c>
      <c r="C23" s="8">
        <v>102</v>
      </c>
      <c r="D23" s="8">
        <v>96</v>
      </c>
      <c r="E23" s="8">
        <v>169</v>
      </c>
      <c r="F23" s="8">
        <v>144</v>
      </c>
      <c r="G23" s="8">
        <v>118</v>
      </c>
      <c r="H23" s="11">
        <f>H21*0.96</f>
        <v>1.92</v>
      </c>
      <c r="I23" s="11">
        <f>I21*0.96</f>
        <v>473.28</v>
      </c>
      <c r="J23" s="11">
        <f>J21*0.96</f>
        <v>955.1999999999999</v>
      </c>
      <c r="K23" s="11">
        <f>K21*0.96</f>
        <v>140.16</v>
      </c>
      <c r="L23" s="11">
        <f>L21*0.96</f>
        <v>324.47999999999996</v>
      </c>
      <c r="M23" s="12">
        <v>376</v>
      </c>
      <c r="N23" s="13">
        <v>888</v>
      </c>
    </row>
    <row r="24" spans="2:14" ht="15">
      <c r="B24" s="27" t="s">
        <v>2</v>
      </c>
      <c r="C24" s="8">
        <v>4400</v>
      </c>
      <c r="D24" s="8">
        <v>4151</v>
      </c>
      <c r="E24" s="8">
        <v>7306</v>
      </c>
      <c r="F24" s="8">
        <v>6227</v>
      </c>
      <c r="G24" s="8">
        <v>5106</v>
      </c>
      <c r="H24" s="11">
        <f>H21*41.51</f>
        <v>83.02</v>
      </c>
      <c r="I24" s="14">
        <f>I21*41.51</f>
        <v>20464.43</v>
      </c>
      <c r="J24" s="14">
        <f>J21*41.51</f>
        <v>41302.45</v>
      </c>
      <c r="K24" s="14">
        <f>K21*41.51</f>
        <v>6060.46</v>
      </c>
      <c r="L24" s="14">
        <f>L21*41.51</f>
        <v>14030.38</v>
      </c>
      <c r="M24" s="14">
        <v>16272</v>
      </c>
      <c r="N24" s="17">
        <v>38397</v>
      </c>
    </row>
    <row r="25" spans="2:14" ht="15">
      <c r="B25" s="29" t="s">
        <v>40</v>
      </c>
      <c r="C25" s="18">
        <v>379</v>
      </c>
      <c r="D25" s="18">
        <v>341</v>
      </c>
      <c r="E25" s="18">
        <v>357</v>
      </c>
      <c r="F25" s="18">
        <v>287</v>
      </c>
      <c r="G25" s="18">
        <v>519</v>
      </c>
      <c r="H25" s="9">
        <v>460</v>
      </c>
      <c r="I25" s="9">
        <v>342</v>
      </c>
      <c r="J25" s="12">
        <v>401</v>
      </c>
      <c r="K25" s="9">
        <v>329</v>
      </c>
      <c r="L25" s="12">
        <v>323</v>
      </c>
      <c r="M25" s="12">
        <v>202</v>
      </c>
      <c r="N25" s="13">
        <v>212</v>
      </c>
    </row>
    <row r="26" spans="2:14" ht="15">
      <c r="B26" s="27" t="s">
        <v>1</v>
      </c>
      <c r="C26" s="8">
        <v>557</v>
      </c>
      <c r="D26" s="8">
        <v>501</v>
      </c>
      <c r="E26" s="8">
        <v>525</v>
      </c>
      <c r="F26" s="8">
        <v>422</v>
      </c>
      <c r="G26" s="8">
        <v>763</v>
      </c>
      <c r="H26" s="9">
        <v>676</v>
      </c>
      <c r="I26" s="9">
        <v>503</v>
      </c>
      <c r="J26" s="12">
        <v>589</v>
      </c>
      <c r="K26" s="9">
        <v>484</v>
      </c>
      <c r="L26" s="12">
        <v>475</v>
      </c>
      <c r="M26" s="12">
        <v>297</v>
      </c>
      <c r="N26" s="13">
        <v>313</v>
      </c>
    </row>
    <row r="27" spans="2:14" ht="15">
      <c r="B27" s="27" t="s">
        <v>39</v>
      </c>
      <c r="C27" s="8">
        <v>404</v>
      </c>
      <c r="D27" s="8">
        <v>363</v>
      </c>
      <c r="E27" s="8">
        <v>380</v>
      </c>
      <c r="F27" s="8">
        <v>306</v>
      </c>
      <c r="G27" s="8">
        <v>553</v>
      </c>
      <c r="H27" s="11">
        <f>H25*1.065</f>
        <v>489.9</v>
      </c>
      <c r="I27" s="11">
        <f>I25*1.065</f>
        <v>364.22999999999996</v>
      </c>
      <c r="J27" s="11">
        <f>J25*1.065</f>
        <v>427.065</v>
      </c>
      <c r="K27" s="11">
        <f>K25*1.065</f>
        <v>350.385</v>
      </c>
      <c r="L27" s="11">
        <f>L25*1.065</f>
        <v>343.995</v>
      </c>
      <c r="M27" s="12">
        <v>215</v>
      </c>
      <c r="N27" s="13">
        <v>226</v>
      </c>
    </row>
    <row r="28" spans="2:14" ht="15">
      <c r="B28" s="27" t="s">
        <v>2</v>
      </c>
      <c r="C28" s="8">
        <v>16377</v>
      </c>
      <c r="D28" s="8">
        <v>14735</v>
      </c>
      <c r="E28" s="8">
        <v>15426</v>
      </c>
      <c r="F28" s="8">
        <v>12401</v>
      </c>
      <c r="G28" s="8">
        <v>22426</v>
      </c>
      <c r="H28" s="14">
        <f>H25*43.21</f>
        <v>19876.600000000002</v>
      </c>
      <c r="I28" s="14">
        <f>I25*43.21</f>
        <v>14777.82</v>
      </c>
      <c r="J28" s="14">
        <f>J25*43.21</f>
        <v>17327.21</v>
      </c>
      <c r="K28" s="14">
        <f>K25*43.21</f>
        <v>14216.09</v>
      </c>
      <c r="L28" s="14">
        <f>L25*43.21</f>
        <v>13956.83</v>
      </c>
      <c r="M28" s="14">
        <v>8728</v>
      </c>
      <c r="N28" s="17">
        <v>9160</v>
      </c>
    </row>
    <row r="29" spans="2:14" ht="15">
      <c r="B29" s="28" t="s">
        <v>4</v>
      </c>
      <c r="C29" s="8">
        <v>9</v>
      </c>
      <c r="D29" s="8">
        <v>12</v>
      </c>
      <c r="E29" s="8">
        <v>14</v>
      </c>
      <c r="F29" s="8">
        <v>1</v>
      </c>
      <c r="G29" s="9" t="s">
        <v>0</v>
      </c>
      <c r="H29" s="9" t="s">
        <v>0</v>
      </c>
      <c r="I29" s="9">
        <v>4</v>
      </c>
      <c r="J29" s="12">
        <v>8</v>
      </c>
      <c r="K29" s="9">
        <v>10</v>
      </c>
      <c r="L29" s="12">
        <v>15</v>
      </c>
      <c r="M29" s="12">
        <v>24</v>
      </c>
      <c r="N29" s="13">
        <v>46</v>
      </c>
    </row>
    <row r="30" spans="2:14" ht="15">
      <c r="B30" s="27" t="s">
        <v>1</v>
      </c>
      <c r="C30" s="8">
        <v>14</v>
      </c>
      <c r="D30" s="8">
        <v>19</v>
      </c>
      <c r="E30" s="8">
        <v>22</v>
      </c>
      <c r="F30" s="8">
        <v>1</v>
      </c>
      <c r="G30" s="9" t="s">
        <v>0</v>
      </c>
      <c r="H30" s="9" t="s">
        <v>0</v>
      </c>
      <c r="I30" s="11">
        <f>I29*1.57</f>
        <v>6.28</v>
      </c>
      <c r="J30" s="11">
        <f>J29*1.57</f>
        <v>12.56</v>
      </c>
      <c r="K30" s="11">
        <f>K29*1.57</f>
        <v>15.700000000000001</v>
      </c>
      <c r="L30" s="12">
        <v>24</v>
      </c>
      <c r="M30" s="12">
        <v>38</v>
      </c>
      <c r="N30" s="13">
        <v>72</v>
      </c>
    </row>
    <row r="31" spans="2:14" ht="15">
      <c r="B31" s="27" t="s">
        <v>39</v>
      </c>
      <c r="C31" s="8">
        <v>10</v>
      </c>
      <c r="D31" s="8">
        <v>14</v>
      </c>
      <c r="E31" s="8">
        <v>16</v>
      </c>
      <c r="F31" s="8">
        <v>1</v>
      </c>
      <c r="G31" s="9" t="s">
        <v>0</v>
      </c>
      <c r="H31" s="9" t="s">
        <v>0</v>
      </c>
      <c r="I31" s="11">
        <f>I29*1.13</f>
        <v>4.52</v>
      </c>
      <c r="J31" s="11">
        <f>J29*1.13</f>
        <v>9.04</v>
      </c>
      <c r="K31" s="11">
        <f>K29*1.13</f>
        <v>11.299999999999999</v>
      </c>
      <c r="L31" s="11">
        <f>L29*1.13</f>
        <v>16.95</v>
      </c>
      <c r="M31" s="12">
        <v>27</v>
      </c>
      <c r="N31" s="13">
        <v>52</v>
      </c>
    </row>
    <row r="32" spans="2:14" ht="15">
      <c r="B32" s="27" t="s">
        <v>2</v>
      </c>
      <c r="C32" s="8">
        <v>410</v>
      </c>
      <c r="D32" s="8">
        <v>547</v>
      </c>
      <c r="E32" s="8">
        <v>638</v>
      </c>
      <c r="F32" s="8">
        <v>46</v>
      </c>
      <c r="G32" s="9" t="s">
        <v>0</v>
      </c>
      <c r="H32" s="9" t="s">
        <v>0</v>
      </c>
      <c r="I32" s="11">
        <f>I29*45.59</f>
        <v>182.36</v>
      </c>
      <c r="J32" s="11">
        <f>J29*45.59</f>
        <v>364.72</v>
      </c>
      <c r="K32" s="11">
        <f>K29*45.59</f>
        <v>455.90000000000003</v>
      </c>
      <c r="L32" s="11">
        <f>L29*45.59</f>
        <v>683.85</v>
      </c>
      <c r="M32" s="14">
        <v>1094</v>
      </c>
      <c r="N32" s="17">
        <v>2097</v>
      </c>
    </row>
    <row r="33" spans="2:14" ht="15">
      <c r="B33" s="28" t="s">
        <v>38</v>
      </c>
      <c r="C33" s="8">
        <v>15</v>
      </c>
      <c r="D33" s="8">
        <v>15</v>
      </c>
      <c r="E33" s="8">
        <v>5</v>
      </c>
      <c r="F33" s="8">
        <v>5</v>
      </c>
      <c r="G33" s="8">
        <v>1</v>
      </c>
      <c r="H33" s="9" t="s">
        <v>0</v>
      </c>
      <c r="I33" s="9">
        <v>7</v>
      </c>
      <c r="J33" s="12">
        <v>13</v>
      </c>
      <c r="K33" s="9">
        <v>15</v>
      </c>
      <c r="L33" s="12">
        <v>21</v>
      </c>
      <c r="M33" s="12">
        <v>32</v>
      </c>
      <c r="N33" s="13">
        <v>18</v>
      </c>
    </row>
    <row r="34" spans="2:14" ht="15">
      <c r="B34" s="27" t="s">
        <v>1</v>
      </c>
      <c r="C34" s="8">
        <v>20</v>
      </c>
      <c r="D34" s="8">
        <v>20</v>
      </c>
      <c r="E34" s="8">
        <v>7</v>
      </c>
      <c r="F34" s="8">
        <v>7</v>
      </c>
      <c r="G34" s="8">
        <v>1</v>
      </c>
      <c r="H34" s="9" t="s">
        <v>0</v>
      </c>
      <c r="I34" s="9">
        <v>9</v>
      </c>
      <c r="J34" s="12">
        <v>18</v>
      </c>
      <c r="K34" s="9">
        <v>20</v>
      </c>
      <c r="L34" s="12">
        <v>28</v>
      </c>
      <c r="M34" s="12">
        <v>43</v>
      </c>
      <c r="N34" s="13">
        <v>24</v>
      </c>
    </row>
    <row r="35" spans="2:14" ht="15">
      <c r="B35" s="27" t="s">
        <v>39</v>
      </c>
      <c r="C35" s="8">
        <v>14</v>
      </c>
      <c r="D35" s="8">
        <v>14</v>
      </c>
      <c r="E35" s="8">
        <v>5</v>
      </c>
      <c r="F35" s="8">
        <v>5</v>
      </c>
      <c r="G35" s="8">
        <v>1</v>
      </c>
      <c r="H35" s="9" t="s">
        <v>0</v>
      </c>
      <c r="I35" s="11">
        <f>I33*0.96</f>
        <v>6.72</v>
      </c>
      <c r="J35" s="11">
        <f>J33*0.96</f>
        <v>12.48</v>
      </c>
      <c r="K35" s="11">
        <f>K33*0.96</f>
        <v>14.399999999999999</v>
      </c>
      <c r="L35" s="11">
        <f>L33*0.96</f>
        <v>20.16</v>
      </c>
      <c r="M35" s="12">
        <v>31</v>
      </c>
      <c r="N35" s="13">
        <v>17</v>
      </c>
    </row>
    <row r="36" spans="2:14" ht="15">
      <c r="B36" s="27" t="s">
        <v>2</v>
      </c>
      <c r="C36" s="8">
        <v>627</v>
      </c>
      <c r="D36" s="8">
        <v>627</v>
      </c>
      <c r="E36" s="8">
        <v>209</v>
      </c>
      <c r="F36" s="8">
        <v>209</v>
      </c>
      <c r="G36" s="8">
        <v>42</v>
      </c>
      <c r="H36" s="9" t="s">
        <v>0</v>
      </c>
      <c r="I36" s="11">
        <f>I33*41.8</f>
        <v>292.59999999999997</v>
      </c>
      <c r="J36" s="11">
        <f>J33*41.8</f>
        <v>543.4</v>
      </c>
      <c r="K36" s="11">
        <f>K33*41.8</f>
        <v>627</v>
      </c>
      <c r="L36" s="11">
        <f>L33*41.8</f>
        <v>877.8</v>
      </c>
      <c r="M36" s="14">
        <v>1338</v>
      </c>
      <c r="N36" s="17">
        <v>752</v>
      </c>
    </row>
    <row r="37" spans="2:14" ht="15">
      <c r="B37" s="30" t="s">
        <v>3</v>
      </c>
      <c r="C37" s="9" t="s">
        <v>0</v>
      </c>
      <c r="D37" s="9" t="s">
        <v>0</v>
      </c>
      <c r="E37" s="9" t="s">
        <v>0</v>
      </c>
      <c r="F37" s="9" t="s">
        <v>0</v>
      </c>
      <c r="G37" s="9" t="s">
        <v>0</v>
      </c>
      <c r="H37" s="12">
        <v>11</v>
      </c>
      <c r="I37" s="12">
        <v>23</v>
      </c>
      <c r="J37" s="12">
        <v>71</v>
      </c>
      <c r="K37" s="12">
        <v>19</v>
      </c>
      <c r="L37" s="12">
        <v>23</v>
      </c>
      <c r="M37" s="12">
        <v>10</v>
      </c>
      <c r="N37" s="13">
        <v>61</v>
      </c>
    </row>
    <row r="38" spans="2:14" ht="15">
      <c r="B38" s="27" t="s">
        <v>1</v>
      </c>
      <c r="C38" s="9" t="s">
        <v>0</v>
      </c>
      <c r="D38" s="9" t="s">
        <v>0</v>
      </c>
      <c r="E38" s="9" t="s">
        <v>0</v>
      </c>
      <c r="F38" s="9" t="s">
        <v>0</v>
      </c>
      <c r="G38" s="9" t="s">
        <v>0</v>
      </c>
      <c r="H38" s="9">
        <v>12</v>
      </c>
      <c r="I38" s="19">
        <v>25</v>
      </c>
      <c r="J38" s="19">
        <v>77</v>
      </c>
      <c r="K38" s="19">
        <v>21</v>
      </c>
      <c r="L38" s="19">
        <v>25</v>
      </c>
      <c r="M38" s="19">
        <v>11</v>
      </c>
      <c r="N38" s="20">
        <v>66</v>
      </c>
    </row>
    <row r="39" spans="2:14" ht="15">
      <c r="B39" s="27" t="s">
        <v>39</v>
      </c>
      <c r="C39" s="9" t="s">
        <v>0</v>
      </c>
      <c r="D39" s="9" t="s">
        <v>0</v>
      </c>
      <c r="E39" s="9" t="s">
        <v>0</v>
      </c>
      <c r="F39" s="9" t="s">
        <v>0</v>
      </c>
      <c r="G39" s="9" t="s">
        <v>0</v>
      </c>
      <c r="H39" s="19">
        <v>10</v>
      </c>
      <c r="I39" s="12">
        <v>20</v>
      </c>
      <c r="J39" s="12">
        <v>62</v>
      </c>
      <c r="K39" s="12">
        <v>17</v>
      </c>
      <c r="L39" s="12">
        <v>20</v>
      </c>
      <c r="M39" s="12">
        <v>9</v>
      </c>
      <c r="N39" s="13">
        <v>53</v>
      </c>
    </row>
    <row r="40" spans="2:14" ht="15">
      <c r="B40" s="27" t="s">
        <v>2</v>
      </c>
      <c r="C40" s="9" t="s">
        <v>0</v>
      </c>
      <c r="D40" s="9" t="s">
        <v>0</v>
      </c>
      <c r="E40" s="9" t="s">
        <v>0</v>
      </c>
      <c r="F40" s="9" t="s">
        <v>0</v>
      </c>
      <c r="G40" s="9" t="s">
        <v>0</v>
      </c>
      <c r="H40" s="14">
        <v>400</v>
      </c>
      <c r="I40" s="14">
        <v>837</v>
      </c>
      <c r="J40" s="14">
        <v>2584</v>
      </c>
      <c r="K40" s="14">
        <v>692</v>
      </c>
      <c r="L40" s="14">
        <v>837</v>
      </c>
      <c r="M40" s="14">
        <v>364</v>
      </c>
      <c r="N40" s="17">
        <v>2220</v>
      </c>
    </row>
    <row r="41" spans="2:14" ht="15">
      <c r="B41" s="29" t="s">
        <v>41</v>
      </c>
      <c r="C41" s="18">
        <v>499</v>
      </c>
      <c r="D41" s="18">
        <v>580</v>
      </c>
      <c r="E41" s="18">
        <v>803</v>
      </c>
      <c r="F41" s="18">
        <v>1002</v>
      </c>
      <c r="G41" s="18">
        <v>886</v>
      </c>
      <c r="H41" s="14">
        <v>863</v>
      </c>
      <c r="I41" s="14">
        <v>966</v>
      </c>
      <c r="J41" s="14">
        <v>925</v>
      </c>
      <c r="K41" s="14">
        <v>871</v>
      </c>
      <c r="L41" s="14">
        <v>1008</v>
      </c>
      <c r="M41" s="14">
        <v>880</v>
      </c>
      <c r="N41" s="17">
        <v>879</v>
      </c>
    </row>
    <row r="42" spans="2:14" ht="15">
      <c r="B42" s="27" t="s">
        <v>1</v>
      </c>
      <c r="C42" s="8">
        <v>61</v>
      </c>
      <c r="D42" s="8">
        <v>71</v>
      </c>
      <c r="E42" s="8">
        <v>99</v>
      </c>
      <c r="F42" s="8">
        <v>123</v>
      </c>
      <c r="G42" s="8">
        <v>109</v>
      </c>
      <c r="H42" s="14">
        <v>106</v>
      </c>
      <c r="I42" s="14">
        <v>119</v>
      </c>
      <c r="J42" s="14">
        <v>114</v>
      </c>
      <c r="K42" s="14">
        <v>107</v>
      </c>
      <c r="L42" s="14">
        <v>124</v>
      </c>
      <c r="M42" s="14">
        <v>108</v>
      </c>
      <c r="N42" s="17">
        <v>108</v>
      </c>
    </row>
    <row r="43" spans="2:14" ht="15">
      <c r="B43" s="27" t="s">
        <v>39</v>
      </c>
      <c r="C43" s="8">
        <v>43</v>
      </c>
      <c r="D43" s="8">
        <v>50</v>
      </c>
      <c r="E43" s="8">
        <v>69</v>
      </c>
      <c r="F43" s="8">
        <v>86</v>
      </c>
      <c r="G43" s="8">
        <v>76</v>
      </c>
      <c r="H43" s="14">
        <f>H41*0.086</f>
        <v>74.21799999999999</v>
      </c>
      <c r="I43" s="14">
        <f>I41*0.086</f>
        <v>83.076</v>
      </c>
      <c r="J43" s="14">
        <f>J41*0.086</f>
        <v>79.55</v>
      </c>
      <c r="K43" s="14">
        <f>K41*0.086</f>
        <v>74.90599999999999</v>
      </c>
      <c r="L43" s="14">
        <f>L41*0.086</f>
        <v>86.68799999999999</v>
      </c>
      <c r="M43" s="14">
        <v>75</v>
      </c>
      <c r="N43" s="17">
        <v>76</v>
      </c>
    </row>
    <row r="44" spans="2:14" ht="15.75" thickBot="1">
      <c r="B44" s="31" t="s">
        <v>2</v>
      </c>
      <c r="C44" s="21">
        <v>1796</v>
      </c>
      <c r="D44" s="21">
        <v>2088</v>
      </c>
      <c r="E44" s="21">
        <v>2891</v>
      </c>
      <c r="F44" s="21">
        <v>3607</v>
      </c>
      <c r="G44" s="21">
        <v>3190</v>
      </c>
      <c r="H44" s="22">
        <f>H41*3.6</f>
        <v>3106.8</v>
      </c>
      <c r="I44" s="22">
        <f>I41*3.6</f>
        <v>3477.6</v>
      </c>
      <c r="J44" s="22">
        <f>J41*3.6</f>
        <v>3330</v>
      </c>
      <c r="K44" s="22">
        <f>K41*3.6</f>
        <v>3135.6</v>
      </c>
      <c r="L44" s="22">
        <f>L41*3.6</f>
        <v>3628.8</v>
      </c>
      <c r="M44" s="22">
        <v>3168</v>
      </c>
      <c r="N44" s="23">
        <v>3164</v>
      </c>
    </row>
  </sheetData>
  <sheetProtection/>
  <mergeCells count="1">
    <mergeCell ref="B2:N2"/>
  </mergeCells>
  <printOptions/>
  <pageMargins left="0.75" right="0.75" top="1" bottom="1" header="0.5" footer="0.5"/>
  <pageSetup horizontalDpi="300" verticalDpi="300" orientation="portrait" paperSize="9" r:id="rId2"/>
  <ignoredErrors>
    <ignoredError sqref="H5:N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DSK</cp:lastModifiedBy>
  <dcterms:created xsi:type="dcterms:W3CDTF">2010-08-17T05:18:19Z</dcterms:created>
  <dcterms:modified xsi:type="dcterms:W3CDTF">2020-10-22T12:59:50Z</dcterms:modified>
  <cp:category/>
  <cp:version/>
  <cp:contentType/>
  <cp:contentStatus/>
</cp:coreProperties>
</file>