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<sst xmlns="http://schemas.openxmlformats.org/spreadsheetml/2006/main" count="49" uniqueCount="13">
  <si>
    <t>min ton şərti yanacaq</t>
  </si>
  <si>
    <t>teracoul</t>
  </si>
  <si>
    <t>Mayeləşdirilmiş qaz, min ton</t>
  </si>
  <si>
    <t xml:space="preserve">Avtomobil benzini, min ton </t>
  </si>
  <si>
    <t>Dizel yanacağı, min ton</t>
  </si>
  <si>
    <t>Mazut yanacağı, min ton</t>
  </si>
  <si>
    <t>Neft bitumu, min ton</t>
  </si>
  <si>
    <t>Xam neft, qaz kondensatı da daxil olmaqla, min ton</t>
  </si>
  <si>
    <t>min neft ekvivalentinin tonu</t>
  </si>
  <si>
    <t>-</t>
  </si>
  <si>
    <r>
      <t>Təbii qaz, milyon m</t>
    </r>
    <r>
      <rPr>
        <vertAlign val="superscript"/>
        <sz val="11"/>
        <rFont val="Times New Roman"/>
        <family val="1"/>
      </rPr>
      <t>3</t>
    </r>
  </si>
  <si>
    <t xml:space="preserve">6.29. Yanacaq və enerjinin ayrı-ayrı növlərinin ilin axırına qalıqları    </t>
  </si>
  <si>
    <t>Aviasiya və sair üçün ağ neft, min ton</t>
  </si>
</sst>
</file>

<file path=xl/styles.xml><?xml version="1.0" encoding="utf-8"?>
<styleSheet xmlns="http://schemas.openxmlformats.org/spreadsheetml/2006/main">
  <numFmts count="3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\ ###\ ###"/>
    <numFmt numFmtId="189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2 Arial AzLat"/>
      <family val="0"/>
    </font>
    <font>
      <sz val="9.2"/>
      <color indexed="8"/>
      <name val="A2 Arial AzLat"/>
      <family val="0"/>
    </font>
    <font>
      <sz val="1"/>
      <color indexed="8"/>
      <name val="A2 Arial AzLat"/>
      <family val="0"/>
    </font>
    <font>
      <sz val="2"/>
      <color indexed="8"/>
      <name val="A2 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indent="1"/>
    </xf>
    <xf numFmtId="3" fontId="3" fillId="0" borderId="17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left" indent="1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88" fontId="3" fillId="0" borderId="20" xfId="0" applyNumberFormat="1" applyFont="1" applyBorder="1" applyAlignment="1">
      <alignment horizontal="right"/>
    </xf>
    <xf numFmtId="188" fontId="3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" name="Chart 11"/>
        <xdr:cNvGraphicFramePr/>
      </xdr:nvGraphicFramePr>
      <xdr:xfrm>
        <a:off x="381000" y="5572125"/>
        <a:ext cx="1181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13</xdr:col>
      <xdr:colOff>9525</xdr:colOff>
      <xdr:row>21</xdr:row>
      <xdr:rowOff>0</xdr:rowOff>
    </xdr:to>
    <xdr:graphicFrame>
      <xdr:nvGraphicFramePr>
        <xdr:cNvPr id="2" name="Chart 15"/>
        <xdr:cNvGraphicFramePr/>
      </xdr:nvGraphicFramePr>
      <xdr:xfrm>
        <a:off x="381000" y="4238625"/>
        <a:ext cx="11811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JIMECMUA\2000-2006\GRCB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18">
          <cell r="A618" t="str">
            <v>Ыцтфну- Iтdustry</v>
          </cell>
          <cell r="B618">
            <v>17395</v>
          </cell>
        </row>
        <row r="619">
          <cell r="A619" t="str">
            <v>Tшлштеш - Construction</v>
          </cell>
          <cell r="B619">
            <v>72</v>
          </cell>
        </row>
        <row r="620">
          <cell r="A620" t="str">
            <v>Nцйдшннфе - Transport</v>
          </cell>
          <cell r="B620">
            <v>1671</v>
          </cell>
        </row>
        <row r="621">
          <cell r="A621" t="str">
            <v>Kцтв ецыцккъафеэ - Agriculture</v>
          </cell>
          <cell r="B621">
            <v>248</v>
          </cell>
        </row>
        <row r="622">
          <cell r="A622" t="str">
            <v>Dшпцк ыфрцдцк - Other  needs</v>
          </cell>
          <cell r="B622">
            <v>2361</v>
          </cell>
        </row>
        <row r="623">
          <cell r="A623" t="str">
            <v>Црфдшнц  игкфчэдьэжвэк - Вeliveкed  зщзгlatioт</v>
          </cell>
          <cell r="B623">
            <v>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showGridLines="0" tabSelected="1" zoomScalePageLayoutView="0" workbookViewId="0" topLeftCell="A10">
      <selection activeCell="B34" sqref="B34"/>
    </sheetView>
  </sheetViews>
  <sheetFormatPr defaultColWidth="9.140625" defaultRowHeight="12.75"/>
  <cols>
    <col min="1" max="1" width="5.7109375" style="1" customWidth="1"/>
    <col min="2" max="2" width="48.140625" style="1" customWidth="1"/>
    <col min="3" max="14" width="11.7109375" style="1" customWidth="1"/>
    <col min="15" max="16384" width="9.140625" style="1" customWidth="1"/>
  </cols>
  <sheetData>
    <row r="2" spans="2:14" ht="1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9" ht="15.75" thickBot="1">
      <c r="B3" s="2"/>
      <c r="C3" s="3"/>
      <c r="D3" s="3"/>
      <c r="E3" s="3"/>
      <c r="F3" s="3"/>
      <c r="G3" s="3"/>
      <c r="H3" s="3"/>
      <c r="I3" s="2"/>
    </row>
    <row r="4" spans="2:14" ht="30" customHeight="1" thickBot="1">
      <c r="B4" s="4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6">
        <v>2006</v>
      </c>
    </row>
    <row r="5" spans="2:14" ht="15">
      <c r="B5" s="7" t="s">
        <v>7</v>
      </c>
      <c r="C5" s="8">
        <v>288</v>
      </c>
      <c r="D5" s="8">
        <v>225</v>
      </c>
      <c r="E5" s="8">
        <v>208</v>
      </c>
      <c r="F5" s="8">
        <v>287</v>
      </c>
      <c r="G5" s="8">
        <v>418</v>
      </c>
      <c r="H5" s="9">
        <v>368</v>
      </c>
      <c r="I5" s="9">
        <v>376</v>
      </c>
      <c r="J5" s="9">
        <v>344</v>
      </c>
      <c r="K5" s="9">
        <v>291</v>
      </c>
      <c r="L5" s="9">
        <v>331</v>
      </c>
      <c r="M5" s="9">
        <v>586</v>
      </c>
      <c r="N5" s="10">
        <v>386</v>
      </c>
    </row>
    <row r="6" spans="2:14" ht="15">
      <c r="B6" s="11" t="s">
        <v>0</v>
      </c>
      <c r="C6" s="12">
        <v>412</v>
      </c>
      <c r="D6" s="12">
        <v>322</v>
      </c>
      <c r="E6" s="12">
        <v>297</v>
      </c>
      <c r="F6" s="12">
        <v>410</v>
      </c>
      <c r="G6" s="12">
        <v>598</v>
      </c>
      <c r="H6" s="13">
        <v>526</v>
      </c>
      <c r="I6" s="13">
        <v>538</v>
      </c>
      <c r="J6" s="13">
        <v>492</v>
      </c>
      <c r="K6" s="13">
        <v>416</v>
      </c>
      <c r="L6" s="13">
        <v>473</v>
      </c>
      <c r="M6" s="13">
        <v>838</v>
      </c>
      <c r="N6" s="14">
        <v>552</v>
      </c>
    </row>
    <row r="7" spans="2:14" ht="15">
      <c r="B7" s="11" t="s">
        <v>8</v>
      </c>
      <c r="C7" s="15">
        <v>289</v>
      </c>
      <c r="D7" s="15">
        <v>226</v>
      </c>
      <c r="E7" s="15">
        <v>209</v>
      </c>
      <c r="F7" s="15">
        <v>288</v>
      </c>
      <c r="G7" s="15">
        <v>420</v>
      </c>
      <c r="H7" s="13">
        <f>H5*1.005</f>
        <v>369.84</v>
      </c>
      <c r="I7" s="13">
        <f>I5*1.005</f>
        <v>377.87999999999994</v>
      </c>
      <c r="J7" s="13">
        <f>J5*1.005</f>
        <v>345.71999999999997</v>
      </c>
      <c r="K7" s="13">
        <f>K5*1.005</f>
        <v>292.455</v>
      </c>
      <c r="L7" s="13">
        <f>L5*1.005</f>
        <v>332.655</v>
      </c>
      <c r="M7" s="13">
        <v>589</v>
      </c>
      <c r="N7" s="14">
        <v>388</v>
      </c>
    </row>
    <row r="8" spans="2:14" ht="15">
      <c r="B8" s="11" t="s">
        <v>1</v>
      </c>
      <c r="C8" s="15">
        <v>12275</v>
      </c>
      <c r="D8" s="15">
        <v>9590</v>
      </c>
      <c r="E8" s="15">
        <v>8865</v>
      </c>
      <c r="F8" s="15">
        <v>12232</v>
      </c>
      <c r="G8" s="15">
        <v>17815</v>
      </c>
      <c r="H8" s="13">
        <f>H5*42.62</f>
        <v>15684.16</v>
      </c>
      <c r="I8" s="13">
        <f>I5*42.62</f>
        <v>16025.119999999999</v>
      </c>
      <c r="J8" s="13">
        <f>J5*42.62</f>
        <v>14661.279999999999</v>
      </c>
      <c r="K8" s="13">
        <f>K5*42.62</f>
        <v>12402.42</v>
      </c>
      <c r="L8" s="13">
        <f>L5*42.62</f>
        <v>14107.22</v>
      </c>
      <c r="M8" s="13">
        <v>24975</v>
      </c>
      <c r="N8" s="14">
        <v>16451</v>
      </c>
    </row>
    <row r="9" spans="2:14" ht="18">
      <c r="B9" s="16" t="s">
        <v>10</v>
      </c>
      <c r="C9" s="12">
        <v>401</v>
      </c>
      <c r="D9" s="12">
        <v>456</v>
      </c>
      <c r="E9" s="12">
        <v>445</v>
      </c>
      <c r="F9" s="12">
        <v>513</v>
      </c>
      <c r="G9" s="12">
        <v>421</v>
      </c>
      <c r="H9" s="13">
        <v>398</v>
      </c>
      <c r="I9" s="13">
        <v>329</v>
      </c>
      <c r="J9" s="13">
        <v>334</v>
      </c>
      <c r="K9" s="13">
        <v>346</v>
      </c>
      <c r="L9" s="13">
        <v>437</v>
      </c>
      <c r="M9" s="13">
        <v>860</v>
      </c>
      <c r="N9" s="14">
        <v>1100</v>
      </c>
    </row>
    <row r="10" spans="2:14" ht="15">
      <c r="B10" s="11" t="s">
        <v>0</v>
      </c>
      <c r="C10" s="17">
        <v>465</v>
      </c>
      <c r="D10" s="17">
        <v>529</v>
      </c>
      <c r="E10" s="17">
        <v>516</v>
      </c>
      <c r="F10" s="17">
        <v>595</v>
      </c>
      <c r="G10" s="17">
        <v>488</v>
      </c>
      <c r="H10" s="13">
        <v>462</v>
      </c>
      <c r="I10" s="13">
        <v>382</v>
      </c>
      <c r="J10" s="13">
        <v>387</v>
      </c>
      <c r="K10" s="13">
        <v>401</v>
      </c>
      <c r="L10" s="13">
        <v>507</v>
      </c>
      <c r="M10" s="13">
        <v>997</v>
      </c>
      <c r="N10" s="14">
        <v>1276</v>
      </c>
    </row>
    <row r="11" spans="2:14" ht="15">
      <c r="B11" s="11" t="s">
        <v>8</v>
      </c>
      <c r="C11" s="18">
        <v>360</v>
      </c>
      <c r="D11" s="18">
        <v>409</v>
      </c>
      <c r="E11" s="18">
        <v>399</v>
      </c>
      <c r="F11" s="18">
        <v>460</v>
      </c>
      <c r="G11" s="18">
        <v>378</v>
      </c>
      <c r="H11" s="13">
        <f>H9*0.8974</f>
        <v>357.16519999999997</v>
      </c>
      <c r="I11" s="13">
        <f>I9*0.8974</f>
        <v>295.2446</v>
      </c>
      <c r="J11" s="13">
        <f>J9*0.8974</f>
        <v>299.7316</v>
      </c>
      <c r="K11" s="13">
        <f>K9*0.8974</f>
        <v>310.5004</v>
      </c>
      <c r="L11" s="13">
        <f>L9*0.8974</f>
        <v>392.1638</v>
      </c>
      <c r="M11" s="13">
        <v>772</v>
      </c>
      <c r="N11" s="14">
        <v>987</v>
      </c>
    </row>
    <row r="12" spans="2:14" ht="15">
      <c r="B12" s="11" t="s">
        <v>1</v>
      </c>
      <c r="C12" s="15">
        <v>15647</v>
      </c>
      <c r="D12" s="15">
        <v>17793</v>
      </c>
      <c r="E12" s="15">
        <v>17364</v>
      </c>
      <c r="F12" s="15">
        <v>20017</v>
      </c>
      <c r="G12" s="15">
        <v>16427</v>
      </c>
      <c r="H12" s="13">
        <f>H9*39.02</f>
        <v>15529.960000000001</v>
      </c>
      <c r="I12" s="13">
        <f>I9*39.02</f>
        <v>12837.580000000002</v>
      </c>
      <c r="J12" s="13">
        <f>J9*39.02</f>
        <v>13032.68</v>
      </c>
      <c r="K12" s="13">
        <f>K9*39.02</f>
        <v>13500.920000000002</v>
      </c>
      <c r="L12" s="13">
        <f>L9*39.02</f>
        <v>17051.74</v>
      </c>
      <c r="M12" s="13">
        <v>33557</v>
      </c>
      <c r="N12" s="14">
        <v>42922</v>
      </c>
    </row>
    <row r="13" spans="2:14" ht="15">
      <c r="B13" s="16" t="s">
        <v>3</v>
      </c>
      <c r="C13" s="19">
        <v>88</v>
      </c>
      <c r="D13" s="19">
        <v>123</v>
      </c>
      <c r="E13" s="19">
        <v>100</v>
      </c>
      <c r="F13" s="20">
        <v>65</v>
      </c>
      <c r="G13" s="20">
        <v>14</v>
      </c>
      <c r="H13" s="13">
        <v>15</v>
      </c>
      <c r="I13" s="13">
        <v>33</v>
      </c>
      <c r="J13" s="13">
        <v>37</v>
      </c>
      <c r="K13" s="13">
        <v>47</v>
      </c>
      <c r="L13" s="13">
        <v>41</v>
      </c>
      <c r="M13" s="13">
        <v>48</v>
      </c>
      <c r="N13" s="14">
        <v>33</v>
      </c>
    </row>
    <row r="14" spans="2:14" ht="15">
      <c r="B14" s="11" t="s">
        <v>0</v>
      </c>
      <c r="C14" s="21">
        <v>131</v>
      </c>
      <c r="D14" s="21">
        <v>183</v>
      </c>
      <c r="E14" s="21">
        <v>149</v>
      </c>
      <c r="F14" s="21">
        <v>97</v>
      </c>
      <c r="G14" s="21">
        <v>21</v>
      </c>
      <c r="H14" s="13">
        <v>22</v>
      </c>
      <c r="I14" s="13">
        <v>49</v>
      </c>
      <c r="J14" s="13">
        <v>55</v>
      </c>
      <c r="K14" s="13">
        <v>70</v>
      </c>
      <c r="L14" s="13">
        <v>61</v>
      </c>
      <c r="M14" s="13">
        <v>72</v>
      </c>
      <c r="N14" s="14">
        <v>49</v>
      </c>
    </row>
    <row r="15" spans="2:14" ht="15">
      <c r="B15" s="11" t="s">
        <v>8</v>
      </c>
      <c r="C15" s="21">
        <v>94</v>
      </c>
      <c r="D15" s="21">
        <v>132</v>
      </c>
      <c r="E15" s="21">
        <v>107</v>
      </c>
      <c r="F15" s="21">
        <v>70</v>
      </c>
      <c r="G15" s="21">
        <v>15</v>
      </c>
      <c r="H15" s="13">
        <f>H13*1.07</f>
        <v>16.05</v>
      </c>
      <c r="I15" s="13">
        <f>I13*1.07</f>
        <v>35.31</v>
      </c>
      <c r="J15" s="13">
        <f>J13*1.07</f>
        <v>39.59</v>
      </c>
      <c r="K15" s="13">
        <f>K13*1.07</f>
        <v>50.290000000000006</v>
      </c>
      <c r="L15" s="13">
        <f>L13*1.07</f>
        <v>43.870000000000005</v>
      </c>
      <c r="M15" s="13">
        <v>51</v>
      </c>
      <c r="N15" s="14">
        <v>35</v>
      </c>
    </row>
    <row r="16" spans="2:14" ht="15">
      <c r="B16" s="11" t="s">
        <v>1</v>
      </c>
      <c r="C16" s="15">
        <v>3869</v>
      </c>
      <c r="D16" s="15">
        <v>5408</v>
      </c>
      <c r="E16" s="15">
        <v>4397</v>
      </c>
      <c r="F16" s="15">
        <v>2858</v>
      </c>
      <c r="G16" s="15">
        <v>616</v>
      </c>
      <c r="H16" s="13">
        <f>H13*43.97</f>
        <v>659.55</v>
      </c>
      <c r="I16" s="13">
        <f>I13*43.97</f>
        <v>1451.01</v>
      </c>
      <c r="J16" s="13">
        <f>J13*43.97</f>
        <v>1626.8899999999999</v>
      </c>
      <c r="K16" s="13">
        <f>K13*43.97</f>
        <v>2066.59</v>
      </c>
      <c r="L16" s="13">
        <f>L13*43.97</f>
        <v>1802.77</v>
      </c>
      <c r="M16" s="13">
        <v>2111</v>
      </c>
      <c r="N16" s="14">
        <v>1451</v>
      </c>
    </row>
    <row r="17" spans="2:14" ht="15">
      <c r="B17" s="16" t="s">
        <v>4</v>
      </c>
      <c r="C17" s="19">
        <v>98</v>
      </c>
      <c r="D17" s="19">
        <v>52</v>
      </c>
      <c r="E17" s="19">
        <v>61</v>
      </c>
      <c r="F17" s="20">
        <v>150</v>
      </c>
      <c r="G17" s="20">
        <v>94</v>
      </c>
      <c r="H17" s="13">
        <v>136</v>
      </c>
      <c r="I17" s="13">
        <v>84</v>
      </c>
      <c r="J17" s="13">
        <v>77</v>
      </c>
      <c r="K17" s="13">
        <v>104</v>
      </c>
      <c r="L17" s="13">
        <v>64</v>
      </c>
      <c r="M17" s="13">
        <v>57</v>
      </c>
      <c r="N17" s="14">
        <v>33</v>
      </c>
    </row>
    <row r="18" spans="2:14" ht="15">
      <c r="B18" s="11" t="s">
        <v>0</v>
      </c>
      <c r="C18" s="12">
        <v>142</v>
      </c>
      <c r="D18" s="12">
        <v>75</v>
      </c>
      <c r="E18" s="12">
        <v>88</v>
      </c>
      <c r="F18" s="12">
        <v>218</v>
      </c>
      <c r="G18" s="12">
        <v>136</v>
      </c>
      <c r="H18" s="13">
        <v>197</v>
      </c>
      <c r="I18" s="13">
        <v>122</v>
      </c>
      <c r="J18" s="13">
        <v>112</v>
      </c>
      <c r="K18" s="13">
        <v>151</v>
      </c>
      <c r="L18" s="13">
        <v>93</v>
      </c>
      <c r="M18" s="13">
        <v>83</v>
      </c>
      <c r="N18" s="14">
        <v>48</v>
      </c>
    </row>
    <row r="19" spans="2:14" ht="15">
      <c r="B19" s="11" t="s">
        <v>8</v>
      </c>
      <c r="C19" s="15">
        <v>101</v>
      </c>
      <c r="D19" s="15">
        <v>54</v>
      </c>
      <c r="E19" s="15">
        <v>63</v>
      </c>
      <c r="F19" s="15">
        <v>155</v>
      </c>
      <c r="G19" s="15">
        <v>97</v>
      </c>
      <c r="H19" s="13">
        <f>H17*1.035</f>
        <v>140.76</v>
      </c>
      <c r="I19" s="13">
        <f>I17*1.035</f>
        <v>86.94</v>
      </c>
      <c r="J19" s="13">
        <f>J17*1.035</f>
        <v>79.695</v>
      </c>
      <c r="K19" s="13">
        <f>K17*1.035</f>
        <v>107.63999999999999</v>
      </c>
      <c r="L19" s="13">
        <f>L17*1.035</f>
        <v>66.24</v>
      </c>
      <c r="M19" s="13">
        <v>59</v>
      </c>
      <c r="N19" s="14">
        <v>34</v>
      </c>
    </row>
    <row r="20" spans="2:14" ht="15">
      <c r="B20" s="11" t="s">
        <v>1</v>
      </c>
      <c r="C20" s="15">
        <v>4165</v>
      </c>
      <c r="D20" s="15">
        <v>2210</v>
      </c>
      <c r="E20" s="15">
        <v>2593</v>
      </c>
      <c r="F20" s="15">
        <v>6375</v>
      </c>
      <c r="G20" s="15">
        <v>3995</v>
      </c>
      <c r="H20" s="13">
        <f>H17*42.5</f>
        <v>5780</v>
      </c>
      <c r="I20" s="13">
        <f>I17*42.5</f>
        <v>3570</v>
      </c>
      <c r="J20" s="13">
        <f>J17*42.5</f>
        <v>3272.5</v>
      </c>
      <c r="K20" s="13">
        <f>K17*42.5</f>
        <v>4420</v>
      </c>
      <c r="L20" s="13">
        <f>L17*42.5</f>
        <v>2720</v>
      </c>
      <c r="M20" s="13">
        <v>2423</v>
      </c>
      <c r="N20" s="14">
        <v>1403</v>
      </c>
    </row>
    <row r="21" spans="2:14" ht="15">
      <c r="B21" s="16" t="s">
        <v>5</v>
      </c>
      <c r="C21" s="22">
        <v>84</v>
      </c>
      <c r="D21" s="22">
        <v>74</v>
      </c>
      <c r="E21" s="22">
        <v>81</v>
      </c>
      <c r="F21" s="22">
        <v>105</v>
      </c>
      <c r="G21" s="22">
        <v>117</v>
      </c>
      <c r="H21" s="13">
        <v>142</v>
      </c>
      <c r="I21" s="13">
        <v>336</v>
      </c>
      <c r="J21" s="13">
        <v>150</v>
      </c>
      <c r="K21" s="13">
        <v>157</v>
      </c>
      <c r="L21" s="13">
        <v>129</v>
      </c>
      <c r="M21" s="13">
        <v>382</v>
      </c>
      <c r="N21" s="14">
        <v>325</v>
      </c>
    </row>
    <row r="22" spans="2:14" ht="15">
      <c r="B22" s="11" t="s">
        <v>0</v>
      </c>
      <c r="C22" s="15">
        <v>115</v>
      </c>
      <c r="D22" s="15">
        <v>101</v>
      </c>
      <c r="E22" s="15">
        <v>111</v>
      </c>
      <c r="F22" s="15">
        <v>144</v>
      </c>
      <c r="G22" s="15">
        <v>160</v>
      </c>
      <c r="H22" s="13">
        <v>194</v>
      </c>
      <c r="I22" s="13">
        <v>460</v>
      </c>
      <c r="J22" s="13">
        <v>205</v>
      </c>
      <c r="K22" s="13">
        <v>215</v>
      </c>
      <c r="L22" s="13">
        <v>177</v>
      </c>
      <c r="M22" s="13">
        <v>523</v>
      </c>
      <c r="N22" s="14">
        <v>445</v>
      </c>
    </row>
    <row r="23" spans="2:14" ht="15">
      <c r="B23" s="11" t="s">
        <v>8</v>
      </c>
      <c r="C23" s="15">
        <v>81</v>
      </c>
      <c r="D23" s="15">
        <v>71</v>
      </c>
      <c r="E23" s="15">
        <v>78</v>
      </c>
      <c r="F23" s="15">
        <v>101</v>
      </c>
      <c r="G23" s="15">
        <v>112</v>
      </c>
      <c r="H23" s="13">
        <f>H21*0.96</f>
        <v>136.32</v>
      </c>
      <c r="I23" s="13">
        <f>I21*0.96</f>
        <v>322.56</v>
      </c>
      <c r="J23" s="13">
        <f>J21*0.96</f>
        <v>144</v>
      </c>
      <c r="K23" s="13">
        <f>K21*0.96</f>
        <v>150.72</v>
      </c>
      <c r="L23" s="13">
        <f>L21*0.96</f>
        <v>123.83999999999999</v>
      </c>
      <c r="M23" s="13">
        <v>367</v>
      </c>
      <c r="N23" s="14">
        <v>312</v>
      </c>
    </row>
    <row r="24" spans="2:14" ht="15">
      <c r="B24" s="11" t="s">
        <v>1</v>
      </c>
      <c r="C24" s="12">
        <v>3487</v>
      </c>
      <c r="D24" s="12">
        <v>3072</v>
      </c>
      <c r="E24" s="12">
        <v>3362</v>
      </c>
      <c r="F24" s="12">
        <v>4359</v>
      </c>
      <c r="G24" s="12">
        <v>4857</v>
      </c>
      <c r="H24" s="13">
        <f>H21*41.51</f>
        <v>5894.42</v>
      </c>
      <c r="I24" s="13">
        <f>I21*41.51</f>
        <v>13947.359999999999</v>
      </c>
      <c r="J24" s="13">
        <f>J21*41.51</f>
        <v>6226.5</v>
      </c>
      <c r="K24" s="13">
        <f>K21*41.51</f>
        <v>6517.07</v>
      </c>
      <c r="L24" s="13">
        <f>L21*41.51</f>
        <v>5354.79</v>
      </c>
      <c r="M24" s="13">
        <v>15857</v>
      </c>
      <c r="N24" s="14">
        <v>13491</v>
      </c>
    </row>
    <row r="25" spans="2:14" ht="15">
      <c r="B25" s="16" t="s">
        <v>2</v>
      </c>
      <c r="C25" s="19">
        <v>1</v>
      </c>
      <c r="D25" s="19">
        <v>3</v>
      </c>
      <c r="E25" s="19">
        <v>2</v>
      </c>
      <c r="F25" s="20">
        <v>4</v>
      </c>
      <c r="G25" s="20">
        <v>5</v>
      </c>
      <c r="H25" s="13">
        <v>1</v>
      </c>
      <c r="I25" s="13">
        <v>2</v>
      </c>
      <c r="J25" s="13">
        <v>6</v>
      </c>
      <c r="K25" s="13">
        <v>4</v>
      </c>
      <c r="L25" s="13">
        <v>4</v>
      </c>
      <c r="M25" s="13">
        <v>7</v>
      </c>
      <c r="N25" s="14">
        <v>8</v>
      </c>
    </row>
    <row r="26" spans="2:14" ht="15">
      <c r="B26" s="11" t="s">
        <v>0</v>
      </c>
      <c r="C26" s="23">
        <v>2</v>
      </c>
      <c r="D26" s="23">
        <v>5</v>
      </c>
      <c r="E26" s="23">
        <v>3</v>
      </c>
      <c r="F26" s="23">
        <v>6</v>
      </c>
      <c r="G26" s="23">
        <v>8</v>
      </c>
      <c r="H26" s="13">
        <v>2</v>
      </c>
      <c r="I26" s="13">
        <v>3</v>
      </c>
      <c r="J26" s="13">
        <v>9</v>
      </c>
      <c r="K26" s="13">
        <v>6</v>
      </c>
      <c r="L26" s="13">
        <v>6</v>
      </c>
      <c r="M26" s="13">
        <v>11</v>
      </c>
      <c r="N26" s="14">
        <v>13</v>
      </c>
    </row>
    <row r="27" spans="2:14" ht="15">
      <c r="B27" s="11" t="s">
        <v>8</v>
      </c>
      <c r="C27" s="21">
        <v>1</v>
      </c>
      <c r="D27" s="21">
        <v>3</v>
      </c>
      <c r="E27" s="21">
        <v>2</v>
      </c>
      <c r="F27" s="21">
        <v>5</v>
      </c>
      <c r="G27" s="21">
        <v>6</v>
      </c>
      <c r="H27" s="13">
        <v>1</v>
      </c>
      <c r="I27" s="13">
        <v>2</v>
      </c>
      <c r="J27" s="13">
        <v>7</v>
      </c>
      <c r="K27" s="13">
        <v>5</v>
      </c>
      <c r="L27" s="13">
        <v>5</v>
      </c>
      <c r="M27" s="13">
        <v>8</v>
      </c>
      <c r="N27" s="14">
        <v>9</v>
      </c>
    </row>
    <row r="28" spans="2:14" ht="15">
      <c r="B28" s="11" t="s">
        <v>1</v>
      </c>
      <c r="C28" s="21">
        <v>46</v>
      </c>
      <c r="D28" s="21">
        <v>137</v>
      </c>
      <c r="E28" s="21">
        <v>91</v>
      </c>
      <c r="F28" s="21">
        <v>182</v>
      </c>
      <c r="G28" s="21">
        <v>228</v>
      </c>
      <c r="H28" s="13">
        <v>46</v>
      </c>
      <c r="I28" s="13">
        <v>91</v>
      </c>
      <c r="J28" s="13">
        <v>273</v>
      </c>
      <c r="K28" s="13">
        <v>182</v>
      </c>
      <c r="L28" s="13">
        <v>182</v>
      </c>
      <c r="M28" s="13">
        <v>319</v>
      </c>
      <c r="N28" s="14">
        <v>365</v>
      </c>
    </row>
    <row r="29" spans="2:14" ht="15">
      <c r="B29" s="31" t="s">
        <v>12</v>
      </c>
      <c r="C29" s="19">
        <v>9</v>
      </c>
      <c r="D29" s="19">
        <v>6</v>
      </c>
      <c r="E29" s="19">
        <v>9</v>
      </c>
      <c r="F29" s="20">
        <v>95</v>
      </c>
      <c r="G29" s="20">
        <v>41</v>
      </c>
      <c r="H29" s="13">
        <v>44</v>
      </c>
      <c r="I29" s="13">
        <v>30</v>
      </c>
      <c r="J29" s="13">
        <v>36</v>
      </c>
      <c r="K29" s="13">
        <v>33</v>
      </c>
      <c r="L29" s="13">
        <v>25</v>
      </c>
      <c r="M29" s="13">
        <v>38</v>
      </c>
      <c r="N29" s="14">
        <v>34</v>
      </c>
    </row>
    <row r="30" spans="2:14" ht="15">
      <c r="B30" s="11" t="s">
        <v>0</v>
      </c>
      <c r="C30" s="23">
        <v>13</v>
      </c>
      <c r="D30" s="23">
        <v>9</v>
      </c>
      <c r="E30" s="23">
        <v>13</v>
      </c>
      <c r="F30" s="23">
        <v>140</v>
      </c>
      <c r="G30" s="23">
        <v>60</v>
      </c>
      <c r="H30" s="13">
        <v>65</v>
      </c>
      <c r="I30" s="13">
        <v>44</v>
      </c>
      <c r="J30" s="13">
        <v>53</v>
      </c>
      <c r="K30" s="13">
        <v>49</v>
      </c>
      <c r="L30" s="13">
        <v>37</v>
      </c>
      <c r="M30" s="13">
        <v>56</v>
      </c>
      <c r="N30" s="14">
        <v>50</v>
      </c>
    </row>
    <row r="31" spans="2:14" ht="15">
      <c r="B31" s="11" t="s">
        <v>8</v>
      </c>
      <c r="C31" s="21">
        <v>10</v>
      </c>
      <c r="D31" s="21">
        <v>6</v>
      </c>
      <c r="E31" s="21">
        <v>10</v>
      </c>
      <c r="F31" s="21">
        <v>101</v>
      </c>
      <c r="G31" s="21">
        <v>44</v>
      </c>
      <c r="H31" s="13">
        <f>H29*1.065</f>
        <v>46.86</v>
      </c>
      <c r="I31" s="13">
        <f>I29*1.065</f>
        <v>31.95</v>
      </c>
      <c r="J31" s="13">
        <f>J29*1.065</f>
        <v>38.339999999999996</v>
      </c>
      <c r="K31" s="13">
        <f>K29*1.065</f>
        <v>35.144999999999996</v>
      </c>
      <c r="L31" s="13">
        <f>L29*1.065</f>
        <v>26.625</v>
      </c>
      <c r="M31" s="13">
        <v>40</v>
      </c>
      <c r="N31" s="14">
        <v>36</v>
      </c>
    </row>
    <row r="32" spans="2:14" ht="15">
      <c r="B32" s="11" t="s">
        <v>1</v>
      </c>
      <c r="C32" s="21">
        <v>389</v>
      </c>
      <c r="D32" s="21">
        <v>259</v>
      </c>
      <c r="E32" s="21">
        <v>389</v>
      </c>
      <c r="F32" s="21">
        <v>4105</v>
      </c>
      <c r="G32" s="21">
        <v>1772</v>
      </c>
      <c r="H32" s="13">
        <f>H29*43.21</f>
        <v>1901.24</v>
      </c>
      <c r="I32" s="13">
        <f>I29*43.21</f>
        <v>1296.3</v>
      </c>
      <c r="J32" s="13">
        <f>J29*43.21</f>
        <v>1555.56</v>
      </c>
      <c r="K32" s="13">
        <f>K29*43.21</f>
        <v>1425.93</v>
      </c>
      <c r="L32" s="13">
        <f>L29*43.21</f>
        <v>1080.25</v>
      </c>
      <c r="M32" s="13">
        <v>1642</v>
      </c>
      <c r="N32" s="14">
        <v>1469</v>
      </c>
    </row>
    <row r="33" spans="2:14" ht="15">
      <c r="B33" s="16" t="s">
        <v>6</v>
      </c>
      <c r="C33" s="24" t="s">
        <v>9</v>
      </c>
      <c r="D33" s="24" t="s">
        <v>9</v>
      </c>
      <c r="E33" s="24" t="s">
        <v>9</v>
      </c>
      <c r="F33" s="24" t="s">
        <v>9</v>
      </c>
      <c r="G33" s="19">
        <v>2</v>
      </c>
      <c r="H33" s="13">
        <v>2</v>
      </c>
      <c r="I33" s="13">
        <v>2</v>
      </c>
      <c r="J33" s="13">
        <v>5</v>
      </c>
      <c r="K33" s="13">
        <v>3</v>
      </c>
      <c r="L33" s="13">
        <v>5</v>
      </c>
      <c r="M33" s="13">
        <v>4</v>
      </c>
      <c r="N33" s="14">
        <v>5</v>
      </c>
    </row>
    <row r="34" spans="2:14" ht="15">
      <c r="B34" s="11" t="s">
        <v>0</v>
      </c>
      <c r="C34" s="24" t="s">
        <v>9</v>
      </c>
      <c r="D34" s="24" t="s">
        <v>9</v>
      </c>
      <c r="E34" s="24" t="s">
        <v>9</v>
      </c>
      <c r="F34" s="24" t="s">
        <v>9</v>
      </c>
      <c r="G34" s="23">
        <v>3</v>
      </c>
      <c r="H34" s="13">
        <f>I33*1.35</f>
        <v>2.7</v>
      </c>
      <c r="I34" s="13">
        <f>I33*1.35</f>
        <v>2.7</v>
      </c>
      <c r="J34" s="13">
        <f>J33*1.35</f>
        <v>6.75</v>
      </c>
      <c r="K34" s="13">
        <f>K33*1.35</f>
        <v>4.050000000000001</v>
      </c>
      <c r="L34" s="13">
        <v>4</v>
      </c>
      <c r="M34" s="13">
        <v>5</v>
      </c>
      <c r="N34" s="14">
        <v>7</v>
      </c>
    </row>
    <row r="35" spans="2:14" ht="15">
      <c r="B35" s="11" t="s">
        <v>8</v>
      </c>
      <c r="C35" s="24" t="s">
        <v>9</v>
      </c>
      <c r="D35" s="24" t="s">
        <v>9</v>
      </c>
      <c r="E35" s="24" t="s">
        <v>9</v>
      </c>
      <c r="F35" s="24" t="s">
        <v>9</v>
      </c>
      <c r="G35" s="23">
        <v>2</v>
      </c>
      <c r="H35" s="13">
        <f>H33*0.96</f>
        <v>1.92</v>
      </c>
      <c r="I35" s="13">
        <f>I33*0.96</f>
        <v>1.92</v>
      </c>
      <c r="J35" s="13">
        <f>J33*0.96</f>
        <v>4.8</v>
      </c>
      <c r="K35" s="13">
        <f>K33*0.96</f>
        <v>2.88</v>
      </c>
      <c r="L35" s="13">
        <f>L33*0.96</f>
        <v>4.8</v>
      </c>
      <c r="M35" s="13">
        <v>4</v>
      </c>
      <c r="N35" s="14">
        <v>5</v>
      </c>
    </row>
    <row r="36" spans="2:14" ht="15.75" thickBot="1">
      <c r="B36" s="25" t="s">
        <v>1</v>
      </c>
      <c r="C36" s="26" t="s">
        <v>9</v>
      </c>
      <c r="D36" s="26" t="s">
        <v>9</v>
      </c>
      <c r="E36" s="26" t="s">
        <v>9</v>
      </c>
      <c r="F36" s="26" t="s">
        <v>9</v>
      </c>
      <c r="G36" s="27">
        <v>84</v>
      </c>
      <c r="H36" s="28">
        <f>H33*41.8</f>
        <v>83.6</v>
      </c>
      <c r="I36" s="28">
        <f>I33*41.8</f>
        <v>83.6</v>
      </c>
      <c r="J36" s="28">
        <f>J33*41.8</f>
        <v>209</v>
      </c>
      <c r="K36" s="28">
        <f>K33*41.8</f>
        <v>125.39999999999999</v>
      </c>
      <c r="L36" s="28">
        <f>L33*41.8</f>
        <v>209</v>
      </c>
      <c r="M36" s="28">
        <v>167</v>
      </c>
      <c r="N36" s="29">
        <v>209</v>
      </c>
    </row>
  </sheetData>
  <sheetProtection/>
  <mergeCells count="1">
    <mergeCell ref="B2:N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DSK</cp:lastModifiedBy>
  <dcterms:created xsi:type="dcterms:W3CDTF">2010-08-17T05:58:50Z</dcterms:created>
  <dcterms:modified xsi:type="dcterms:W3CDTF">2020-10-22T13:01:16Z</dcterms:modified>
  <cp:category/>
  <cp:version/>
  <cp:contentType/>
  <cp:contentStatus/>
</cp:coreProperties>
</file>