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10.2" sheetId="1" r:id="rId1"/>
  </sheets>
  <definedNames/>
  <calcPr fullCalcOnLoad="1"/>
</workbook>
</file>

<file path=xl/sharedStrings.xml><?xml version="1.0" encoding="utf-8"?>
<sst xmlns="http://schemas.openxmlformats.org/spreadsheetml/2006/main" count="54" uniqueCount="19">
  <si>
    <t xml:space="preserve">İllər                                                                                                                                                                                                   </t>
  </si>
  <si>
    <t xml:space="preserve">Atmosfer havasına atılmış çirkləndirici maddələr - cəmi                                                                                                                                                                         </t>
  </si>
  <si>
    <t xml:space="preserve">bərk maddələr                                                                                                                                                                                </t>
  </si>
  <si>
    <t xml:space="preserve">qazaoxşar  və maye maddələr                                                                                                                                                                 </t>
  </si>
  <si>
    <t xml:space="preserve">kükürd anhidridi                                                                                                                                                                                   </t>
  </si>
  <si>
    <t xml:space="preserve">karbon oksidi                                                                                                                                                                                              </t>
  </si>
  <si>
    <t xml:space="preserve">azot oksidləri                                                                                                                                                                                        </t>
  </si>
  <si>
    <t>min  ton</t>
  </si>
  <si>
    <t>adambaşına düşən, kq</t>
  </si>
  <si>
    <r>
      <t>ÜDM</t>
    </r>
    <r>
      <rPr>
        <vertAlign val="superscript"/>
        <sz val="11"/>
        <rFont val="Times New Roman"/>
        <family val="1"/>
      </rPr>
      <t>1)</t>
    </r>
    <r>
      <rPr>
        <b/>
        <sz val="11"/>
        <rFont val="Times New Roman"/>
        <family val="1"/>
      </rPr>
      <t xml:space="preserve"> vahidinə düşən, kq/min manat </t>
    </r>
  </si>
  <si>
    <t xml:space="preserve">karbohidrogenlər                                                                                                                                                                                       </t>
  </si>
  <si>
    <t>...</t>
  </si>
  <si>
    <r>
      <t>ərazinin 1 kv. km-nə düşən, kq /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</t>
    </r>
  </si>
  <si>
    <r>
      <t>2005</t>
    </r>
    <r>
      <rPr>
        <b/>
        <vertAlign val="superscript"/>
        <sz val="11"/>
        <rFont val="Times New Roman"/>
        <family val="1"/>
      </rPr>
      <t>2)</t>
    </r>
  </si>
  <si>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 xml:space="preserve"> cari qiymətlərlə                              </t>
    </r>
    <r>
      <rPr>
        <i/>
        <sz val="11"/>
        <rFont val="Times New Roman"/>
        <family val="1"/>
      </rPr>
      <t xml:space="preserve"> </t>
    </r>
  </si>
  <si>
    <t xml:space="preserve">o cümlədən: </t>
  </si>
  <si>
    <t>onlardan:</t>
  </si>
  <si>
    <t>10.2. İnqrediyentlər üzrə stasionar mənbələrdən ölkənin atmosfer havasına atılan çirkləndirici maddələr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</si>
  <si>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2015-ci ilin qiymətlərilə                  </t>
    </r>
    <r>
      <rPr>
        <i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</si>
</sst>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000"/>
  </numFmts>
  <fonts count="4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56" applyFont="1" applyAlignment="1">
      <alignment vertical="top"/>
      <protection/>
    </xf>
    <xf numFmtId="0" fontId="1" fillId="0" borderId="0" xfId="0" applyFont="1" applyAlignment="1">
      <alignment/>
    </xf>
    <xf numFmtId="0" fontId="1" fillId="0" borderId="0" xfId="56" applyFont="1">
      <alignment/>
      <protection/>
    </xf>
    <xf numFmtId="0" fontId="1" fillId="0" borderId="0" xfId="56" applyFont="1" applyBorder="1">
      <alignment/>
      <protection/>
    </xf>
    <xf numFmtId="0" fontId="2" fillId="0" borderId="10" xfId="56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1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56" applyFont="1" applyBorder="1" applyAlignment="1">
      <alignment horizontal="right"/>
      <protection/>
    </xf>
    <xf numFmtId="0" fontId="1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98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98" fontId="1" fillId="0" borderId="13" xfId="0" applyNumberFormat="1" applyFont="1" applyBorder="1" applyAlignment="1">
      <alignment horizontal="right"/>
    </xf>
    <xf numFmtId="0" fontId="1" fillId="0" borderId="12" xfId="56" applyFont="1" applyBorder="1" applyAlignment="1">
      <alignment horizontal="right" wrapText="1"/>
      <protection/>
    </xf>
    <xf numFmtId="0" fontId="1" fillId="0" borderId="12" xfId="56" applyFont="1" applyBorder="1" applyAlignment="1">
      <alignment horizontal="right"/>
      <protection/>
    </xf>
    <xf numFmtId="0" fontId="1" fillId="0" borderId="13" xfId="56" applyFont="1" applyBorder="1" applyAlignment="1">
      <alignment horizontal="right"/>
      <protection/>
    </xf>
    <xf numFmtId="1" fontId="1" fillId="0" borderId="12" xfId="56" applyNumberFormat="1" applyFont="1" applyBorder="1" applyAlignment="1">
      <alignment horizontal="right"/>
      <protection/>
    </xf>
    <xf numFmtId="1" fontId="1" fillId="0" borderId="13" xfId="56" applyNumberFormat="1" applyFont="1" applyBorder="1" applyAlignment="1">
      <alignment horizontal="right"/>
      <protection/>
    </xf>
    <xf numFmtId="1" fontId="1" fillId="0" borderId="12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0" fontId="1" fillId="0" borderId="13" xfId="56" applyFont="1" applyBorder="1" applyAlignment="1">
      <alignment horizontal="right" wrapText="1"/>
      <protection/>
    </xf>
    <xf numFmtId="198" fontId="1" fillId="0" borderId="12" xfId="55" applyNumberFormat="1" applyFont="1" applyBorder="1" applyAlignment="1">
      <alignment horizontal="right"/>
      <protection/>
    </xf>
    <xf numFmtId="198" fontId="1" fillId="0" borderId="13" xfId="55" applyNumberFormat="1" applyFont="1" applyBorder="1" applyAlignment="1">
      <alignment horizontal="right"/>
      <protection/>
    </xf>
    <xf numFmtId="198" fontId="1" fillId="0" borderId="12" xfId="56" applyNumberFormat="1" applyFont="1" applyBorder="1" applyAlignment="1">
      <alignment horizontal="right"/>
      <protection/>
    </xf>
    <xf numFmtId="198" fontId="1" fillId="0" borderId="13" xfId="56" applyNumberFormat="1" applyFont="1" applyBorder="1" applyAlignment="1">
      <alignment horizontal="right"/>
      <protection/>
    </xf>
    <xf numFmtId="0" fontId="1" fillId="0" borderId="0" xfId="0" applyFont="1" applyBorder="1" applyAlignment="1">
      <alignment horizontal="right"/>
    </xf>
    <xf numFmtId="0" fontId="2" fillId="0" borderId="14" xfId="56" applyFont="1" applyBorder="1" applyAlignment="1">
      <alignment horizontal="center" vertical="center" wrapText="1"/>
      <protection/>
    </xf>
    <xf numFmtId="0" fontId="1" fillId="0" borderId="0" xfId="56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56" applyFont="1" applyBorder="1" applyAlignment="1">
      <alignment horizontal="center"/>
      <protection/>
    </xf>
    <xf numFmtId="198" fontId="1" fillId="0" borderId="0" xfId="0" applyNumberFormat="1" applyFont="1" applyBorder="1" applyAlignment="1">
      <alignment horizontal="right"/>
    </xf>
    <xf numFmtId="198" fontId="1" fillId="0" borderId="0" xfId="0" applyNumberFormat="1" applyFont="1" applyBorder="1" applyAlignment="1">
      <alignment/>
    </xf>
    <xf numFmtId="1" fontId="1" fillId="0" borderId="12" xfId="56" applyNumberFormat="1" applyFont="1" applyFill="1" applyBorder="1" applyAlignment="1">
      <alignment horizontal="right" wrapText="1"/>
      <protection/>
    </xf>
    <xf numFmtId="0" fontId="2" fillId="0" borderId="13" xfId="0" applyFont="1" applyFill="1" applyBorder="1" applyAlignment="1">
      <alignment horizontal="right"/>
    </xf>
    <xf numFmtId="1" fontId="1" fillId="0" borderId="12" xfId="56" applyNumberFormat="1" applyFont="1" applyFill="1" applyBorder="1" applyAlignment="1">
      <alignment horizontal="right"/>
      <protection/>
    </xf>
    <xf numFmtId="1" fontId="1" fillId="0" borderId="12" xfId="0" applyNumberFormat="1" applyFont="1" applyFill="1" applyBorder="1" applyAlignment="1">
      <alignment horizontal="right"/>
    </xf>
    <xf numFmtId="1" fontId="1" fillId="0" borderId="13" xfId="56" applyNumberFormat="1" applyFont="1" applyFill="1" applyBorder="1" applyAlignment="1">
      <alignment horizontal="right" wrapText="1"/>
      <protection/>
    </xf>
    <xf numFmtId="1" fontId="1" fillId="0" borderId="13" xfId="56" applyNumberFormat="1" applyFont="1" applyFill="1" applyBorder="1" applyAlignment="1">
      <alignment horizontal="right"/>
      <protection/>
    </xf>
    <xf numFmtId="1" fontId="1" fillId="0" borderId="13" xfId="0" applyNumberFormat="1" applyFont="1" applyFill="1" applyBorder="1" applyAlignment="1">
      <alignment horizontal="right"/>
    </xf>
    <xf numFmtId="0" fontId="2" fillId="0" borderId="15" xfId="56" applyFont="1" applyBorder="1" applyAlignment="1">
      <alignment horizontal="center" wrapText="1"/>
      <protection/>
    </xf>
    <xf numFmtId="198" fontId="1" fillId="4" borderId="12" xfId="0" applyNumberFormat="1" applyFont="1" applyFill="1" applyBorder="1" applyAlignment="1">
      <alignment horizontal="right"/>
    </xf>
    <xf numFmtId="198" fontId="1" fillId="4" borderId="13" xfId="0" applyNumberFormat="1" applyFont="1" applyFill="1" applyBorder="1" applyAlignment="1">
      <alignment horizontal="right"/>
    </xf>
    <xf numFmtId="198" fontId="1" fillId="4" borderId="12" xfId="55" applyNumberFormat="1" applyFont="1" applyFill="1" applyBorder="1" applyAlignment="1">
      <alignment horizontal="right"/>
      <protection/>
    </xf>
    <xf numFmtId="198" fontId="1" fillId="4" borderId="13" xfId="55" applyNumberFormat="1" applyFont="1" applyFill="1" applyBorder="1" applyAlignment="1">
      <alignment horizontal="right"/>
      <protection/>
    </xf>
    <xf numFmtId="0" fontId="2" fillId="0" borderId="16" xfId="56" applyFont="1" applyBorder="1" applyAlignment="1">
      <alignment horizontal="center"/>
      <protection/>
    </xf>
    <xf numFmtId="0" fontId="2" fillId="0" borderId="17" xfId="0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/>
    </xf>
    <xf numFmtId="198" fontId="1" fillId="0" borderId="18" xfId="0" applyNumberFormat="1" applyFont="1" applyFill="1" applyBorder="1" applyAlignment="1">
      <alignment/>
    </xf>
    <xf numFmtId="198" fontId="1" fillId="0" borderId="19" xfId="0" applyNumberFormat="1" applyFont="1" applyFill="1" applyBorder="1" applyAlignment="1">
      <alignment/>
    </xf>
    <xf numFmtId="198" fontId="1" fillId="0" borderId="20" xfId="0" applyNumberFormat="1" applyFont="1" applyFill="1" applyBorder="1" applyAlignment="1">
      <alignment/>
    </xf>
    <xf numFmtId="198" fontId="1" fillId="0" borderId="12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12" xfId="56" applyFont="1" applyBorder="1" applyAlignment="1">
      <alignment horizontal="center" vertical="center"/>
      <protection/>
    </xf>
    <xf numFmtId="0" fontId="2" fillId="0" borderId="13" xfId="56" applyFont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2" xfId="56" applyFont="1" applyBorder="1" applyAlignment="1">
      <alignment horizontal="center" wrapText="1"/>
      <protection/>
    </xf>
    <xf numFmtId="0" fontId="2" fillId="0" borderId="13" xfId="56" applyFont="1" applyBorder="1" applyAlignment="1">
      <alignment horizontal="center" wrapText="1"/>
      <protection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21" xfId="56" applyFont="1" applyBorder="1" applyAlignment="1">
      <alignment horizontal="center" wrapText="1"/>
      <protection/>
    </xf>
    <xf numFmtId="0" fontId="2" fillId="0" borderId="22" xfId="56" applyFont="1" applyBorder="1" applyAlignment="1">
      <alignment horizontal="center" wrapText="1"/>
      <protection/>
    </xf>
    <xf numFmtId="0" fontId="2" fillId="0" borderId="23" xfId="56" applyFont="1" applyBorder="1" applyAlignment="1">
      <alignment horizontal="center" wrapText="1"/>
      <protection/>
    </xf>
    <xf numFmtId="0" fontId="2" fillId="0" borderId="0" xfId="56" applyFont="1" applyAlignment="1">
      <alignment horizontal="center" wrapText="1"/>
      <protection/>
    </xf>
    <xf numFmtId="0" fontId="2" fillId="0" borderId="24" xfId="56" applyFont="1" applyBorder="1" applyAlignment="1">
      <alignment horizontal="center" vertical="center"/>
      <protection/>
    </xf>
    <xf numFmtId="0" fontId="2" fillId="0" borderId="25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26" xfId="56" applyFont="1" applyBorder="1" applyAlignment="1">
      <alignment horizontal="center" vertical="center" wrapText="1"/>
      <protection/>
    </xf>
    <xf numFmtId="0" fontId="2" fillId="0" borderId="24" xfId="56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18.421875" style="3" customWidth="1"/>
    <col min="3" max="3" width="18.421875" style="9" customWidth="1"/>
    <col min="4" max="9" width="18.140625" style="9" customWidth="1"/>
    <col min="10" max="12" width="18.140625" style="3" customWidth="1"/>
    <col min="13" max="16" width="10.421875" style="3" bestFit="1" customWidth="1"/>
    <col min="17" max="16384" width="9.140625" style="3" customWidth="1"/>
  </cols>
  <sheetData>
    <row r="2" spans="1:9" ht="15" customHeight="1">
      <c r="A2" s="2"/>
      <c r="B2" s="68" t="s">
        <v>17</v>
      </c>
      <c r="C2" s="68"/>
      <c r="D2" s="68"/>
      <c r="E2" s="68"/>
      <c r="F2" s="68"/>
      <c r="G2" s="68"/>
      <c r="H2" s="68"/>
      <c r="I2" s="68"/>
    </row>
    <row r="3" spans="1:8" ht="15" customHeight="1" thickBot="1">
      <c r="A3" s="4"/>
      <c r="B3" s="5"/>
      <c r="C3" s="10"/>
      <c r="D3" s="10"/>
      <c r="E3" s="10"/>
      <c r="F3" s="10"/>
      <c r="G3" s="10"/>
      <c r="H3" s="10"/>
    </row>
    <row r="4" spans="1:9" s="31" customFormat="1" ht="22.5" customHeight="1">
      <c r="A4" s="30"/>
      <c r="B4" s="71" t="s">
        <v>0</v>
      </c>
      <c r="C4" s="74" t="s">
        <v>1</v>
      </c>
      <c r="D4" s="69" t="s">
        <v>15</v>
      </c>
      <c r="E4" s="69"/>
      <c r="F4" s="69"/>
      <c r="G4" s="69"/>
      <c r="H4" s="69"/>
      <c r="I4" s="70"/>
    </row>
    <row r="5" spans="1:9" s="31" customFormat="1" ht="22.5" customHeight="1">
      <c r="A5" s="30"/>
      <c r="B5" s="72"/>
      <c r="C5" s="63"/>
      <c r="D5" s="63" t="s">
        <v>2</v>
      </c>
      <c r="E5" s="63" t="s">
        <v>3</v>
      </c>
      <c r="F5" s="55" t="s">
        <v>16</v>
      </c>
      <c r="G5" s="55"/>
      <c r="H5" s="55"/>
      <c r="I5" s="56"/>
    </row>
    <row r="6" spans="1:9" s="31" customFormat="1" ht="22.5" customHeight="1" thickBot="1">
      <c r="A6" s="30"/>
      <c r="B6" s="73"/>
      <c r="C6" s="64"/>
      <c r="D6" s="64"/>
      <c r="E6" s="64"/>
      <c r="F6" s="8" t="s">
        <v>4</v>
      </c>
      <c r="G6" s="8" t="s">
        <v>5</v>
      </c>
      <c r="H6" s="8" t="s">
        <v>6</v>
      </c>
      <c r="I6" s="29" t="s">
        <v>10</v>
      </c>
    </row>
    <row r="7" spans="1:9" ht="15">
      <c r="A7" s="4"/>
      <c r="B7" s="42" t="s">
        <v>7</v>
      </c>
      <c r="C7" s="65"/>
      <c r="D7" s="66"/>
      <c r="E7" s="66"/>
      <c r="F7" s="66"/>
      <c r="G7" s="66"/>
      <c r="H7" s="66"/>
      <c r="I7" s="67"/>
    </row>
    <row r="8" spans="1:9" ht="15">
      <c r="A8" s="4"/>
      <c r="B8" s="6">
        <v>1990</v>
      </c>
      <c r="C8" s="11">
        <v>2108.5</v>
      </c>
      <c r="D8" s="11">
        <v>148.1</v>
      </c>
      <c r="E8" s="11">
        <v>1960.4</v>
      </c>
      <c r="F8" s="11">
        <v>90.3</v>
      </c>
      <c r="G8" s="11">
        <v>70.6</v>
      </c>
      <c r="H8" s="11">
        <v>59.2</v>
      </c>
      <c r="I8" s="12" t="s">
        <v>11</v>
      </c>
    </row>
    <row r="9" spans="1:9" ht="15">
      <c r="A9" s="4"/>
      <c r="B9" s="6">
        <v>1991</v>
      </c>
      <c r="C9" s="11">
        <v>1918.9</v>
      </c>
      <c r="D9" s="11">
        <v>111.9</v>
      </c>
      <c r="E9" s="13">
        <v>1807</v>
      </c>
      <c r="F9" s="11">
        <v>92.4</v>
      </c>
      <c r="G9" s="11">
        <v>65.4</v>
      </c>
      <c r="H9" s="11">
        <v>48.2</v>
      </c>
      <c r="I9" s="12" t="s">
        <v>11</v>
      </c>
    </row>
    <row r="10" spans="1:9" ht="15" customHeight="1">
      <c r="A10" s="4"/>
      <c r="B10" s="6">
        <v>1992</v>
      </c>
      <c r="C10" s="11">
        <v>1699.6</v>
      </c>
      <c r="D10" s="11">
        <v>127.7</v>
      </c>
      <c r="E10" s="11">
        <v>1571.9</v>
      </c>
      <c r="F10" s="11">
        <v>68.6</v>
      </c>
      <c r="G10" s="11">
        <v>48.9</v>
      </c>
      <c r="H10" s="11">
        <v>32.7</v>
      </c>
      <c r="I10" s="12" t="s">
        <v>11</v>
      </c>
    </row>
    <row r="11" spans="1:9" ht="15">
      <c r="A11" s="4"/>
      <c r="B11" s="6">
        <v>1993</v>
      </c>
      <c r="C11" s="11">
        <v>1533.3</v>
      </c>
      <c r="D11" s="11">
        <v>61.5</v>
      </c>
      <c r="E11" s="11">
        <v>1471.8</v>
      </c>
      <c r="F11" s="11">
        <v>57.7</v>
      </c>
      <c r="G11" s="11">
        <v>38.1</v>
      </c>
      <c r="H11" s="11">
        <v>31.6</v>
      </c>
      <c r="I11" s="12" t="s">
        <v>11</v>
      </c>
    </row>
    <row r="12" spans="1:9" ht="15">
      <c r="A12" s="4"/>
      <c r="B12" s="6">
        <v>1994</v>
      </c>
      <c r="C12" s="11">
        <v>1163.3</v>
      </c>
      <c r="D12" s="11">
        <v>28.5</v>
      </c>
      <c r="E12" s="11">
        <v>1134.8</v>
      </c>
      <c r="F12" s="11">
        <v>50.8</v>
      </c>
      <c r="G12" s="11">
        <v>21.5</v>
      </c>
      <c r="H12" s="11">
        <v>27.6</v>
      </c>
      <c r="I12" s="12" t="s">
        <v>11</v>
      </c>
    </row>
    <row r="13" spans="1:9" ht="15">
      <c r="A13" s="4"/>
      <c r="B13" s="6">
        <v>1995</v>
      </c>
      <c r="C13" s="11">
        <v>878.6</v>
      </c>
      <c r="D13" s="11">
        <v>22.7</v>
      </c>
      <c r="E13" s="11">
        <v>855.9</v>
      </c>
      <c r="F13" s="13">
        <v>50</v>
      </c>
      <c r="G13" s="11">
        <v>21.6</v>
      </c>
      <c r="H13" s="11">
        <v>31.6</v>
      </c>
      <c r="I13" s="14">
        <v>730.4</v>
      </c>
    </row>
    <row r="14" spans="1:9" ht="15">
      <c r="A14" s="4"/>
      <c r="B14" s="6">
        <v>1996</v>
      </c>
      <c r="C14" s="11">
        <v>382.2</v>
      </c>
      <c r="D14" s="11">
        <v>18.3</v>
      </c>
      <c r="E14" s="11">
        <v>363.9</v>
      </c>
      <c r="F14" s="11">
        <v>40.2</v>
      </c>
      <c r="G14" s="11">
        <v>19.2</v>
      </c>
      <c r="H14" s="11">
        <v>24.4</v>
      </c>
      <c r="I14" s="12" t="s">
        <v>11</v>
      </c>
    </row>
    <row r="15" spans="1:9" ht="15">
      <c r="A15" s="4"/>
      <c r="B15" s="6">
        <v>1997</v>
      </c>
      <c r="C15" s="11">
        <v>389.6</v>
      </c>
      <c r="D15" s="13">
        <v>22</v>
      </c>
      <c r="E15" s="11">
        <v>367.6</v>
      </c>
      <c r="F15" s="11">
        <v>37.8</v>
      </c>
      <c r="G15" s="11">
        <v>22.7</v>
      </c>
      <c r="H15" s="11">
        <v>26.2</v>
      </c>
      <c r="I15" s="12" t="s">
        <v>11</v>
      </c>
    </row>
    <row r="16" spans="1:9" ht="15">
      <c r="A16" s="4"/>
      <c r="B16" s="6">
        <v>1998</v>
      </c>
      <c r="C16" s="11">
        <v>442.7</v>
      </c>
      <c r="D16" s="11">
        <v>21.2</v>
      </c>
      <c r="E16" s="11">
        <v>421.5</v>
      </c>
      <c r="F16" s="11">
        <v>35.2</v>
      </c>
      <c r="G16" s="11">
        <v>21.4</v>
      </c>
      <c r="H16" s="11">
        <v>25.3</v>
      </c>
      <c r="I16" s="12" t="s">
        <v>11</v>
      </c>
    </row>
    <row r="17" spans="1:9" ht="15">
      <c r="A17" s="4"/>
      <c r="B17" s="6">
        <v>1999</v>
      </c>
      <c r="C17" s="11">
        <v>574.7</v>
      </c>
      <c r="D17" s="11">
        <v>16.8</v>
      </c>
      <c r="E17" s="11">
        <v>557.9</v>
      </c>
      <c r="F17" s="11">
        <v>36.5</v>
      </c>
      <c r="G17" s="11">
        <v>21.5</v>
      </c>
      <c r="H17" s="11">
        <v>24.1</v>
      </c>
      <c r="I17" s="12" t="s">
        <v>11</v>
      </c>
    </row>
    <row r="18" spans="1:9" ht="15">
      <c r="A18" s="4"/>
      <c r="B18" s="6">
        <v>2000</v>
      </c>
      <c r="C18" s="11">
        <v>515.4</v>
      </c>
      <c r="D18" s="11">
        <v>19.2</v>
      </c>
      <c r="E18" s="11">
        <v>496.2</v>
      </c>
      <c r="F18" s="11">
        <v>35.1</v>
      </c>
      <c r="G18" s="11">
        <v>26.3</v>
      </c>
      <c r="H18" s="11">
        <v>24.2</v>
      </c>
      <c r="I18" s="14">
        <v>398.9</v>
      </c>
    </row>
    <row r="19" spans="1:9" ht="15">
      <c r="A19" s="4"/>
      <c r="B19" s="6">
        <v>2001</v>
      </c>
      <c r="C19" s="11">
        <v>577.1</v>
      </c>
      <c r="D19" s="11">
        <v>28.3</v>
      </c>
      <c r="E19" s="11">
        <v>548.8</v>
      </c>
      <c r="F19" s="11">
        <v>14.7</v>
      </c>
      <c r="G19" s="11">
        <v>27.9</v>
      </c>
      <c r="H19" s="11">
        <v>27.1</v>
      </c>
      <c r="I19" s="15">
        <v>470</v>
      </c>
    </row>
    <row r="20" spans="1:9" ht="15">
      <c r="A20" s="4"/>
      <c r="B20" s="6">
        <v>2002</v>
      </c>
      <c r="C20" s="11">
        <v>217.4</v>
      </c>
      <c r="D20" s="11">
        <v>29.4</v>
      </c>
      <c r="E20" s="13">
        <v>188</v>
      </c>
      <c r="F20" s="11">
        <v>13.6</v>
      </c>
      <c r="G20" s="11">
        <v>18.2</v>
      </c>
      <c r="H20" s="11">
        <v>26.3</v>
      </c>
      <c r="I20" s="14">
        <v>124.1</v>
      </c>
    </row>
    <row r="21" spans="1:9" ht="15">
      <c r="A21" s="4"/>
      <c r="B21" s="6">
        <v>2003</v>
      </c>
      <c r="C21" s="11">
        <v>425.9</v>
      </c>
      <c r="D21" s="11">
        <v>34.1</v>
      </c>
      <c r="E21" s="11">
        <v>391.8</v>
      </c>
      <c r="F21" s="11">
        <v>15.5</v>
      </c>
      <c r="G21" s="11">
        <v>25.4</v>
      </c>
      <c r="H21" s="11">
        <v>24.2</v>
      </c>
      <c r="I21" s="15">
        <v>319</v>
      </c>
    </row>
    <row r="22" spans="1:9" ht="15">
      <c r="A22" s="4"/>
      <c r="B22" s="6">
        <v>2004</v>
      </c>
      <c r="C22" s="11">
        <v>539.8</v>
      </c>
      <c r="D22" s="11">
        <v>43.5</v>
      </c>
      <c r="E22" s="11">
        <v>496.3</v>
      </c>
      <c r="F22" s="11">
        <v>13.2</v>
      </c>
      <c r="G22" s="11">
        <v>42.5</v>
      </c>
      <c r="H22" s="11">
        <v>25.2</v>
      </c>
      <c r="I22" s="14">
        <v>404.8</v>
      </c>
    </row>
    <row r="23" spans="1:9" ht="15">
      <c r="A23" s="4"/>
      <c r="B23" s="6">
        <v>2005</v>
      </c>
      <c r="C23" s="11">
        <v>557.9</v>
      </c>
      <c r="D23" s="11">
        <v>28.2</v>
      </c>
      <c r="E23" s="11">
        <v>529.7</v>
      </c>
      <c r="F23" s="11">
        <v>13.8</v>
      </c>
      <c r="G23" s="11">
        <v>26.1</v>
      </c>
      <c r="H23" s="11">
        <v>25.8</v>
      </c>
      <c r="I23" s="14">
        <v>451.7</v>
      </c>
    </row>
    <row r="24" spans="1:9" ht="15">
      <c r="A24" s="4"/>
      <c r="B24" s="6">
        <v>2006</v>
      </c>
      <c r="C24" s="11">
        <v>344.2</v>
      </c>
      <c r="D24" s="11">
        <v>23.7</v>
      </c>
      <c r="E24" s="11">
        <v>320.5</v>
      </c>
      <c r="F24" s="11">
        <v>12.4</v>
      </c>
      <c r="G24" s="13">
        <v>16</v>
      </c>
      <c r="H24" s="11">
        <v>29.3</v>
      </c>
      <c r="I24" s="14">
        <v>253.2</v>
      </c>
    </row>
    <row r="25" spans="1:9" ht="15">
      <c r="A25" s="4"/>
      <c r="B25" s="6">
        <v>2007</v>
      </c>
      <c r="C25" s="11">
        <v>385.9</v>
      </c>
      <c r="D25" s="11">
        <v>28.4</v>
      </c>
      <c r="E25" s="11">
        <v>357.5</v>
      </c>
      <c r="F25" s="11">
        <v>9.2</v>
      </c>
      <c r="G25" s="11">
        <v>25.3</v>
      </c>
      <c r="H25" s="13">
        <v>23.1</v>
      </c>
      <c r="I25" s="15">
        <v>289.5</v>
      </c>
    </row>
    <row r="26" spans="1:9" ht="15">
      <c r="A26" s="4"/>
      <c r="B26" s="6">
        <v>2008</v>
      </c>
      <c r="C26" s="13">
        <v>295</v>
      </c>
      <c r="D26" s="11">
        <v>31.3</v>
      </c>
      <c r="E26" s="11">
        <v>263.7</v>
      </c>
      <c r="F26" s="13">
        <v>7.2</v>
      </c>
      <c r="G26" s="13">
        <v>32</v>
      </c>
      <c r="H26" s="13">
        <v>28.7</v>
      </c>
      <c r="I26" s="15">
        <v>171.6</v>
      </c>
    </row>
    <row r="27" spans="1:9" ht="15">
      <c r="A27" s="4"/>
      <c r="B27" s="6">
        <v>2009</v>
      </c>
      <c r="C27" s="13">
        <v>300</v>
      </c>
      <c r="D27" s="11">
        <v>19.8</v>
      </c>
      <c r="E27" s="11">
        <v>280.2</v>
      </c>
      <c r="F27" s="11">
        <v>4.3</v>
      </c>
      <c r="G27" s="13">
        <v>27.6</v>
      </c>
      <c r="H27" s="13">
        <v>24.2</v>
      </c>
      <c r="I27" s="15">
        <v>215.4</v>
      </c>
    </row>
    <row r="28" spans="1:9" ht="15">
      <c r="A28" s="4"/>
      <c r="B28" s="6">
        <v>2010</v>
      </c>
      <c r="C28" s="13">
        <v>214.8</v>
      </c>
      <c r="D28" s="11">
        <v>19.3</v>
      </c>
      <c r="E28" s="11">
        <v>195.5</v>
      </c>
      <c r="F28" s="11">
        <v>2.2</v>
      </c>
      <c r="G28" s="13">
        <v>27.2</v>
      </c>
      <c r="H28" s="13">
        <v>19.8</v>
      </c>
      <c r="I28" s="14">
        <v>134.5</v>
      </c>
    </row>
    <row r="29" spans="1:9" ht="15">
      <c r="A29" s="4"/>
      <c r="B29" s="6">
        <v>2011</v>
      </c>
      <c r="C29" s="13">
        <v>224</v>
      </c>
      <c r="D29" s="13">
        <v>18</v>
      </c>
      <c r="E29" s="13">
        <v>206.1</v>
      </c>
      <c r="F29" s="11">
        <v>2.7</v>
      </c>
      <c r="G29" s="13">
        <v>33.5</v>
      </c>
      <c r="H29" s="13">
        <v>21.3</v>
      </c>
      <c r="I29" s="15">
        <v>136.6</v>
      </c>
    </row>
    <row r="30" spans="1:9" ht="15">
      <c r="A30" s="4"/>
      <c r="B30" s="6">
        <v>2012</v>
      </c>
      <c r="C30" s="13">
        <v>226.5</v>
      </c>
      <c r="D30" s="13">
        <v>9.9</v>
      </c>
      <c r="E30" s="13">
        <v>216.6</v>
      </c>
      <c r="F30" s="11">
        <v>3.3</v>
      </c>
      <c r="G30" s="13">
        <v>34.9</v>
      </c>
      <c r="H30" s="13">
        <v>23.7</v>
      </c>
      <c r="I30" s="15">
        <v>142.9</v>
      </c>
    </row>
    <row r="31" spans="1:9" ht="15">
      <c r="A31" s="4"/>
      <c r="B31" s="6">
        <v>2013</v>
      </c>
      <c r="C31" s="11">
        <v>197.3</v>
      </c>
      <c r="D31" s="11">
        <v>11.6</v>
      </c>
      <c r="E31" s="11">
        <v>185.7</v>
      </c>
      <c r="F31" s="11">
        <v>5.6</v>
      </c>
      <c r="G31" s="11">
        <v>34.8</v>
      </c>
      <c r="H31" s="11">
        <v>33.5</v>
      </c>
      <c r="I31" s="14">
        <v>101.1</v>
      </c>
    </row>
    <row r="32" spans="1:9" ht="15">
      <c r="A32" s="4"/>
      <c r="B32" s="6">
        <v>2014</v>
      </c>
      <c r="C32" s="11">
        <v>189.3</v>
      </c>
      <c r="D32" s="13">
        <v>9</v>
      </c>
      <c r="E32" s="11">
        <v>180.3</v>
      </c>
      <c r="F32" s="11">
        <v>1.6</v>
      </c>
      <c r="G32" s="11">
        <v>32.2</v>
      </c>
      <c r="H32" s="11">
        <v>19.5</v>
      </c>
      <c r="I32" s="14">
        <v>116.4</v>
      </c>
    </row>
    <row r="33" spans="1:9" ht="15">
      <c r="A33" s="4"/>
      <c r="B33" s="1">
        <v>2015</v>
      </c>
      <c r="C33" s="13">
        <v>178</v>
      </c>
      <c r="D33" s="11">
        <v>6.6</v>
      </c>
      <c r="E33" s="11">
        <v>171.4</v>
      </c>
      <c r="F33" s="11">
        <v>3.8</v>
      </c>
      <c r="G33" s="11">
        <v>27.9</v>
      </c>
      <c r="H33" s="11">
        <v>18.9</v>
      </c>
      <c r="I33" s="14">
        <v>108.1</v>
      </c>
    </row>
    <row r="34" spans="1:9" ht="15">
      <c r="A34" s="4"/>
      <c r="B34" s="1">
        <v>2016</v>
      </c>
      <c r="C34" s="13">
        <v>187.6</v>
      </c>
      <c r="D34" s="13">
        <v>6.1</v>
      </c>
      <c r="E34" s="13">
        <v>181.5</v>
      </c>
      <c r="F34" s="13">
        <v>8.6</v>
      </c>
      <c r="G34" s="13">
        <v>24.3</v>
      </c>
      <c r="H34" s="13">
        <v>18.2</v>
      </c>
      <c r="I34" s="15">
        <v>119.9</v>
      </c>
    </row>
    <row r="35" spans="1:9" ht="15">
      <c r="A35" s="4"/>
      <c r="B35" s="1">
        <v>2017</v>
      </c>
      <c r="C35" s="13">
        <v>184.1</v>
      </c>
      <c r="D35" s="13">
        <v>6.2</v>
      </c>
      <c r="E35" s="13">
        <v>177.9</v>
      </c>
      <c r="F35" s="13">
        <v>4.9</v>
      </c>
      <c r="G35" s="13">
        <v>25.5</v>
      </c>
      <c r="H35" s="13">
        <v>22.1</v>
      </c>
      <c r="I35" s="15">
        <v>113.9</v>
      </c>
    </row>
    <row r="36" spans="1:9" ht="15">
      <c r="A36" s="4"/>
      <c r="B36" s="1">
        <v>2018</v>
      </c>
      <c r="C36" s="13">
        <v>170.9</v>
      </c>
      <c r="D36" s="13">
        <v>6.5</v>
      </c>
      <c r="E36" s="13">
        <v>164.4</v>
      </c>
      <c r="F36" s="13">
        <v>0.7</v>
      </c>
      <c r="G36" s="13">
        <v>15.2</v>
      </c>
      <c r="H36" s="13">
        <v>20.8</v>
      </c>
      <c r="I36" s="15">
        <v>115.1</v>
      </c>
    </row>
    <row r="37" spans="1:9" ht="15">
      <c r="A37" s="4"/>
      <c r="B37" s="1">
        <v>2019</v>
      </c>
      <c r="C37" s="13">
        <v>177.1</v>
      </c>
      <c r="D37" s="13">
        <v>7.4</v>
      </c>
      <c r="E37" s="13">
        <v>169.7</v>
      </c>
      <c r="F37" s="13">
        <v>0.7</v>
      </c>
      <c r="G37" s="13">
        <v>16.2</v>
      </c>
      <c r="H37" s="13">
        <v>22.3</v>
      </c>
      <c r="I37" s="15">
        <v>116.8</v>
      </c>
    </row>
    <row r="38" spans="1:9" ht="15">
      <c r="A38" s="4"/>
      <c r="B38" s="1">
        <v>2020</v>
      </c>
      <c r="C38" s="13">
        <v>146.7</v>
      </c>
      <c r="D38" s="13">
        <v>3.8</v>
      </c>
      <c r="E38" s="13">
        <v>142.9</v>
      </c>
      <c r="F38" s="13">
        <v>1.1</v>
      </c>
      <c r="G38" s="13">
        <v>17.3</v>
      </c>
      <c r="H38" s="13">
        <v>21</v>
      </c>
      <c r="I38" s="15">
        <v>92</v>
      </c>
    </row>
    <row r="39" spans="1:9" ht="15">
      <c r="A39" s="4"/>
      <c r="B39" s="1">
        <v>2021</v>
      </c>
      <c r="C39" s="13">
        <v>156.7</v>
      </c>
      <c r="D39" s="13">
        <v>4.1</v>
      </c>
      <c r="E39" s="13">
        <v>152.6</v>
      </c>
      <c r="F39" s="13">
        <v>2.2</v>
      </c>
      <c r="G39" s="13">
        <v>19.5</v>
      </c>
      <c r="H39" s="13">
        <v>21.4</v>
      </c>
      <c r="I39" s="15">
        <v>97</v>
      </c>
    </row>
    <row r="40" spans="1:9" ht="15">
      <c r="A40" s="4"/>
      <c r="B40" s="1">
        <v>2022</v>
      </c>
      <c r="C40" s="13">
        <v>158.4</v>
      </c>
      <c r="D40" s="13">
        <v>3.9</v>
      </c>
      <c r="E40" s="13">
        <v>154.5</v>
      </c>
      <c r="F40" s="13">
        <v>1</v>
      </c>
      <c r="G40" s="13">
        <v>26.3</v>
      </c>
      <c r="H40" s="13">
        <v>22.1</v>
      </c>
      <c r="I40" s="15">
        <v>92.1</v>
      </c>
    </row>
    <row r="41" spans="1:9" ht="15">
      <c r="A41" s="4"/>
      <c r="B41" s="57" t="s">
        <v>8</v>
      </c>
      <c r="C41" s="58"/>
      <c r="D41" s="58"/>
      <c r="E41" s="58"/>
      <c r="F41" s="58"/>
      <c r="G41" s="58"/>
      <c r="H41" s="58"/>
      <c r="I41" s="59"/>
    </row>
    <row r="42" spans="1:9" ht="15">
      <c r="A42" s="4"/>
      <c r="B42" s="6">
        <v>1990</v>
      </c>
      <c r="C42" s="35">
        <f aca="true" t="shared" si="0" ref="C42:H42">C8/7175.2*1000</f>
        <v>293.8594046158992</v>
      </c>
      <c r="D42" s="35">
        <f t="shared" si="0"/>
        <v>20.640539636525812</v>
      </c>
      <c r="E42" s="35">
        <f t="shared" si="0"/>
        <v>273.2188649793734</v>
      </c>
      <c r="F42" s="35">
        <f t="shared" si="0"/>
        <v>12.585015051845245</v>
      </c>
      <c r="G42" s="35">
        <f t="shared" si="0"/>
        <v>9.839446984056192</v>
      </c>
      <c r="H42" s="35">
        <f t="shared" si="0"/>
        <v>8.250641097112275</v>
      </c>
      <c r="I42" s="36" t="s">
        <v>11</v>
      </c>
    </row>
    <row r="43" spans="1:9" ht="15">
      <c r="A43" s="4"/>
      <c r="B43" s="6">
        <v>1991</v>
      </c>
      <c r="C43" s="35">
        <f aca="true" t="shared" si="1" ref="C43:H43">C9/7271.4*1000</f>
        <v>263.89691118629156</v>
      </c>
      <c r="D43" s="35">
        <f t="shared" si="1"/>
        <v>15.38905850317683</v>
      </c>
      <c r="E43" s="35">
        <f t="shared" si="1"/>
        <v>248.50785268311466</v>
      </c>
      <c r="F43" s="35">
        <f t="shared" si="1"/>
        <v>12.707319085733149</v>
      </c>
      <c r="G43" s="35">
        <f t="shared" si="1"/>
        <v>8.994141430811123</v>
      </c>
      <c r="H43" s="35">
        <f t="shared" si="1"/>
        <v>6.628709739527465</v>
      </c>
      <c r="I43" s="36" t="s">
        <v>11</v>
      </c>
    </row>
    <row r="44" spans="1:9" ht="15">
      <c r="A44" s="4"/>
      <c r="B44" s="6">
        <v>1992</v>
      </c>
      <c r="C44" s="35">
        <f aca="true" t="shared" si="2" ref="C44:H44">C10/7382.1*1000</f>
        <v>230.2325896425136</v>
      </c>
      <c r="D44" s="35">
        <f t="shared" si="2"/>
        <v>17.298600669186275</v>
      </c>
      <c r="E44" s="35">
        <f t="shared" si="2"/>
        <v>212.9339889733274</v>
      </c>
      <c r="F44" s="35">
        <f t="shared" si="2"/>
        <v>9.292748675851044</v>
      </c>
      <c r="G44" s="35">
        <f t="shared" si="2"/>
        <v>6.624131344739301</v>
      </c>
      <c r="H44" s="35">
        <f t="shared" si="2"/>
        <v>4.429633844028122</v>
      </c>
      <c r="I44" s="36" t="s">
        <v>11</v>
      </c>
    </row>
    <row r="45" spans="1:9" ht="15">
      <c r="A45" s="4"/>
      <c r="B45" s="6">
        <v>1993</v>
      </c>
      <c r="C45" s="35">
        <f aca="true" t="shared" si="3" ref="C45:H45">C11/7494.8*1000</f>
        <v>204.5818434114319</v>
      </c>
      <c r="D45" s="35">
        <f t="shared" si="3"/>
        <v>8.205689277899342</v>
      </c>
      <c r="E45" s="35">
        <f t="shared" si="3"/>
        <v>196.37615413353257</v>
      </c>
      <c r="F45" s="35">
        <f t="shared" si="3"/>
        <v>7.698671078614506</v>
      </c>
      <c r="G45" s="35">
        <f t="shared" si="3"/>
        <v>5.083524577040081</v>
      </c>
      <c r="H45" s="35">
        <f t="shared" si="3"/>
        <v>4.216256604579175</v>
      </c>
      <c r="I45" s="36" t="s">
        <v>11</v>
      </c>
    </row>
    <row r="46" spans="1:9" ht="15">
      <c r="A46" s="4"/>
      <c r="B46" s="6">
        <v>1994</v>
      </c>
      <c r="C46" s="35">
        <f aca="true" t="shared" si="4" ref="C46:H46">C12/7596.6*1000</f>
        <v>153.13429692230736</v>
      </c>
      <c r="D46" s="35">
        <f t="shared" si="4"/>
        <v>3.7516783824342466</v>
      </c>
      <c r="E46" s="35">
        <f t="shared" si="4"/>
        <v>149.38261853987308</v>
      </c>
      <c r="F46" s="35">
        <f t="shared" si="4"/>
        <v>6.687202169391569</v>
      </c>
      <c r="G46" s="35">
        <f t="shared" si="4"/>
        <v>2.830213516573204</v>
      </c>
      <c r="H46" s="35">
        <f t="shared" si="4"/>
        <v>3.6332043282521127</v>
      </c>
      <c r="I46" s="36" t="s">
        <v>11</v>
      </c>
    </row>
    <row r="47" spans="1:9" ht="15">
      <c r="A47" s="4"/>
      <c r="B47" s="6">
        <v>1995</v>
      </c>
      <c r="C47" s="35">
        <f>C13/7684.9*1000</f>
        <v>114.32809795833388</v>
      </c>
      <c r="D47" s="35">
        <f aca="true" t="shared" si="5" ref="D47:I47">D13/7684.9*1000</f>
        <v>2.9538445523038686</v>
      </c>
      <c r="E47" s="35">
        <f t="shared" si="5"/>
        <v>111.37425340603001</v>
      </c>
      <c r="F47" s="35">
        <f t="shared" si="5"/>
        <v>6.506265533708962</v>
      </c>
      <c r="G47" s="35">
        <f t="shared" si="5"/>
        <v>2.810706710562272</v>
      </c>
      <c r="H47" s="35">
        <f t="shared" si="5"/>
        <v>4.111959817304064</v>
      </c>
      <c r="I47" s="39">
        <f t="shared" si="5"/>
        <v>95.04352691642052</v>
      </c>
    </row>
    <row r="48" spans="1:9" ht="15">
      <c r="A48" s="4"/>
      <c r="B48" s="6">
        <v>1996</v>
      </c>
      <c r="C48" s="35">
        <f aca="true" t="shared" si="6" ref="C48:H48">C14/7763*1000</f>
        <v>49.23354373309287</v>
      </c>
      <c r="D48" s="35">
        <f t="shared" si="6"/>
        <v>2.3573360814118254</v>
      </c>
      <c r="E48" s="35">
        <f t="shared" si="6"/>
        <v>46.87620765168104</v>
      </c>
      <c r="F48" s="35">
        <f t="shared" si="6"/>
        <v>5.178410408347289</v>
      </c>
      <c r="G48" s="35">
        <f t="shared" si="6"/>
        <v>2.4732706427927345</v>
      </c>
      <c r="H48" s="35">
        <f t="shared" si="6"/>
        <v>3.143114775215767</v>
      </c>
      <c r="I48" s="36" t="s">
        <v>11</v>
      </c>
    </row>
    <row r="49" spans="1:9" ht="15">
      <c r="A49" s="4"/>
      <c r="B49" s="6">
        <v>1997</v>
      </c>
      <c r="C49" s="35">
        <f aca="true" t="shared" si="7" ref="C49:H49">C15/7838.3*1000</f>
        <v>49.704655346184765</v>
      </c>
      <c r="D49" s="35">
        <f t="shared" si="7"/>
        <v>2.806731051375936</v>
      </c>
      <c r="E49" s="35">
        <f t="shared" si="7"/>
        <v>46.897924294808824</v>
      </c>
      <c r="F49" s="35">
        <f t="shared" si="7"/>
        <v>4.822474261000472</v>
      </c>
      <c r="G49" s="35">
        <f t="shared" si="7"/>
        <v>2.896036130283352</v>
      </c>
      <c r="H49" s="35">
        <f t="shared" si="7"/>
        <v>3.342561524820433</v>
      </c>
      <c r="I49" s="36" t="s">
        <v>11</v>
      </c>
    </row>
    <row r="50" spans="1:9" ht="15">
      <c r="A50" s="4"/>
      <c r="B50" s="6">
        <v>1998</v>
      </c>
      <c r="C50" s="35">
        <f aca="true" t="shared" si="8" ref="C50:H50">C16/7913*1000</f>
        <v>55.945911790724125</v>
      </c>
      <c r="D50" s="35">
        <f t="shared" si="8"/>
        <v>2.679135599646152</v>
      </c>
      <c r="E50" s="35">
        <f t="shared" si="8"/>
        <v>53.26677619107797</v>
      </c>
      <c r="F50" s="35">
        <f t="shared" si="8"/>
        <v>4.448376089978517</v>
      </c>
      <c r="G50" s="35">
        <f t="shared" si="8"/>
        <v>2.704410463793757</v>
      </c>
      <c r="H50" s="35">
        <f t="shared" si="8"/>
        <v>3.1972703146720587</v>
      </c>
      <c r="I50" s="36" t="s">
        <v>11</v>
      </c>
    </row>
    <row r="51" spans="1:9" ht="15">
      <c r="A51" s="4"/>
      <c r="B51" s="6">
        <v>1999</v>
      </c>
      <c r="C51" s="35">
        <f aca="true" t="shared" si="9" ref="C51:H51">C17/7991.1*1000</f>
        <v>71.91750822790355</v>
      </c>
      <c r="D51" s="35">
        <f t="shared" si="9"/>
        <v>2.1023388519728194</v>
      </c>
      <c r="E51" s="35">
        <f t="shared" si="9"/>
        <v>69.81516937593071</v>
      </c>
      <c r="F51" s="35">
        <f t="shared" si="9"/>
        <v>4.56758143434571</v>
      </c>
      <c r="G51" s="35">
        <f t="shared" si="9"/>
        <v>2.6904931736556916</v>
      </c>
      <c r="H51" s="35">
        <f t="shared" si="9"/>
        <v>3.0158551388419617</v>
      </c>
      <c r="I51" s="36" t="s">
        <v>11</v>
      </c>
    </row>
    <row r="52" spans="1:9" ht="15">
      <c r="A52" s="4"/>
      <c r="B52" s="6">
        <v>2000</v>
      </c>
      <c r="C52" s="37">
        <f>C18/8073.6*1000</f>
        <v>63.83769322235433</v>
      </c>
      <c r="D52" s="37">
        <f aca="true" t="shared" si="10" ref="D52:I52">D18/8073.6*1000</f>
        <v>2.378121284185493</v>
      </c>
      <c r="E52" s="37">
        <f t="shared" si="10"/>
        <v>61.45957193816884</v>
      </c>
      <c r="F52" s="37">
        <f t="shared" si="10"/>
        <v>4.347502972651606</v>
      </c>
      <c r="G52" s="37">
        <f t="shared" si="10"/>
        <v>3.2575307173999204</v>
      </c>
      <c r="H52" s="37">
        <f t="shared" si="10"/>
        <v>2.997423701942132</v>
      </c>
      <c r="I52" s="40">
        <f t="shared" si="10"/>
        <v>49.40794688862465</v>
      </c>
    </row>
    <row r="53" spans="1:9" ht="15">
      <c r="A53" s="4"/>
      <c r="B53" s="6">
        <v>2001</v>
      </c>
      <c r="C53" s="37">
        <f>C19/8152.9*1000</f>
        <v>70.78462878239645</v>
      </c>
      <c r="D53" s="37">
        <f aca="true" t="shared" si="11" ref="D53:I53">D19/8152.9*1000</f>
        <v>3.4711575022384675</v>
      </c>
      <c r="E53" s="37">
        <f t="shared" si="11"/>
        <v>67.31347128015798</v>
      </c>
      <c r="F53" s="37">
        <f t="shared" si="11"/>
        <v>1.803039409289946</v>
      </c>
      <c r="G53" s="37">
        <f t="shared" si="11"/>
        <v>3.4220952053870404</v>
      </c>
      <c r="H53" s="37">
        <f t="shared" si="11"/>
        <v>3.323970611684186</v>
      </c>
      <c r="I53" s="40">
        <f t="shared" si="11"/>
        <v>57.64819880042685</v>
      </c>
    </row>
    <row r="54" spans="1:9" ht="15">
      <c r="A54" s="4"/>
      <c r="B54" s="6">
        <v>2002</v>
      </c>
      <c r="C54" s="37">
        <f>C20/8230.3*1000</f>
        <v>26.41458999064433</v>
      </c>
      <c r="D54" s="37">
        <f aca="true" t="shared" si="12" ref="D54:I54">D20/8230.3*1000</f>
        <v>3.5721662636841915</v>
      </c>
      <c r="E54" s="37">
        <f t="shared" si="12"/>
        <v>22.84242372696014</v>
      </c>
      <c r="F54" s="37">
        <f t="shared" si="12"/>
        <v>1.6524306525886057</v>
      </c>
      <c r="G54" s="37">
        <f t="shared" si="12"/>
        <v>2.2113410203759285</v>
      </c>
      <c r="H54" s="37">
        <f t="shared" si="12"/>
        <v>3.1955092766970834</v>
      </c>
      <c r="I54" s="40">
        <f t="shared" si="12"/>
        <v>15.078429704871025</v>
      </c>
    </row>
    <row r="55" spans="1:9" ht="15">
      <c r="A55" s="4"/>
      <c r="B55" s="6">
        <v>2003</v>
      </c>
      <c r="C55" s="37">
        <f>C21/8309.2*1000</f>
        <v>51.25643864631974</v>
      </c>
      <c r="D55" s="37">
        <f aca="true" t="shared" si="13" ref="D55:I55">D21/8309.2*1000</f>
        <v>4.103884850527127</v>
      </c>
      <c r="E55" s="37">
        <f t="shared" si="13"/>
        <v>47.15255379579261</v>
      </c>
      <c r="F55" s="37">
        <f t="shared" si="13"/>
        <v>1.8654022047850574</v>
      </c>
      <c r="G55" s="37">
        <f t="shared" si="13"/>
        <v>3.0568526452606744</v>
      </c>
      <c r="H55" s="37">
        <f t="shared" si="13"/>
        <v>2.912434410051509</v>
      </c>
      <c r="I55" s="40">
        <f t="shared" si="13"/>
        <v>38.39118085976989</v>
      </c>
    </row>
    <row r="56" spans="1:9" ht="15">
      <c r="A56" s="4"/>
      <c r="B56" s="6">
        <v>2004</v>
      </c>
      <c r="C56" s="37">
        <f>C22/8398.3*1000</f>
        <v>64.27491277996737</v>
      </c>
      <c r="D56" s="37">
        <f aca="true" t="shared" si="14" ref="D56:I56">D22/8398.3*1000</f>
        <v>5.179619684936238</v>
      </c>
      <c r="E56" s="37">
        <f t="shared" si="14"/>
        <v>59.095293095031145</v>
      </c>
      <c r="F56" s="37">
        <f t="shared" si="14"/>
        <v>1.571746663015134</v>
      </c>
      <c r="G56" s="37">
        <f t="shared" si="14"/>
        <v>5.060547968041152</v>
      </c>
      <c r="H56" s="37">
        <f t="shared" si="14"/>
        <v>3.000607265756165</v>
      </c>
      <c r="I56" s="40">
        <f t="shared" si="14"/>
        <v>48.20023099913078</v>
      </c>
    </row>
    <row r="57" spans="1:9" ht="15">
      <c r="A57" s="4"/>
      <c r="B57" s="6">
        <v>2005</v>
      </c>
      <c r="C57" s="37">
        <f>C23/8500.3*1000</f>
        <v>65.63297765961201</v>
      </c>
      <c r="D57" s="37">
        <f aca="true" t="shared" si="15" ref="D57:I57">D23/8500.3*1000</f>
        <v>3.3175299695304874</v>
      </c>
      <c r="E57" s="37">
        <f t="shared" si="15"/>
        <v>62.315447690081534</v>
      </c>
      <c r="F57" s="37">
        <f t="shared" si="15"/>
        <v>1.623472112748962</v>
      </c>
      <c r="G57" s="37">
        <f t="shared" si="15"/>
        <v>3.070479865416515</v>
      </c>
      <c r="H57" s="37">
        <f t="shared" si="15"/>
        <v>3.035186993400233</v>
      </c>
      <c r="I57" s="40">
        <f t="shared" si="15"/>
        <v>53.13930096584827</v>
      </c>
    </row>
    <row r="58" spans="1:9" ht="15">
      <c r="A58" s="4"/>
      <c r="B58" s="6">
        <v>2006</v>
      </c>
      <c r="C58" s="37">
        <f>C24/8609.6*1000</f>
        <v>39.978628507712315</v>
      </c>
      <c r="D58" s="37">
        <f aca="true" t="shared" si="16" ref="D58:I58">D24/8609.6*1000</f>
        <v>2.7527411261847234</v>
      </c>
      <c r="E58" s="37">
        <f t="shared" si="16"/>
        <v>37.22588738152759</v>
      </c>
      <c r="F58" s="37">
        <f t="shared" si="16"/>
        <v>1.4402527411261847</v>
      </c>
      <c r="G58" s="37">
        <f t="shared" si="16"/>
        <v>1.858390633711206</v>
      </c>
      <c r="H58" s="37">
        <f t="shared" si="16"/>
        <v>3.4031778479836463</v>
      </c>
      <c r="I58" s="40">
        <f t="shared" si="16"/>
        <v>29.409031778479836</v>
      </c>
    </row>
    <row r="59" spans="1:9" ht="15">
      <c r="A59" s="4"/>
      <c r="B59" s="6">
        <v>2007</v>
      </c>
      <c r="C59" s="37">
        <f>C25/8723*1000</f>
        <v>44.23936719018686</v>
      </c>
      <c r="D59" s="37">
        <f aca="true" t="shared" si="17" ref="D59:I59">D25/8723*1000</f>
        <v>3.255760632809813</v>
      </c>
      <c r="E59" s="37">
        <f t="shared" si="17"/>
        <v>40.983606557377044</v>
      </c>
      <c r="F59" s="37">
        <f t="shared" si="17"/>
        <v>1.0546830218961367</v>
      </c>
      <c r="G59" s="37">
        <f t="shared" si="17"/>
        <v>2.900378310214376</v>
      </c>
      <c r="H59" s="37">
        <f t="shared" si="17"/>
        <v>2.648171500630517</v>
      </c>
      <c r="I59" s="40">
        <f t="shared" si="17"/>
        <v>33.18812335205778</v>
      </c>
    </row>
    <row r="60" spans="1:9" ht="15">
      <c r="A60" s="4"/>
      <c r="B60" s="6">
        <v>2008</v>
      </c>
      <c r="C60" s="37">
        <f>C26/8838.5*1000</f>
        <v>33.37670419188776</v>
      </c>
      <c r="D60" s="37">
        <f aca="true" t="shared" si="18" ref="D60:I60">D26/8838.5*1000</f>
        <v>3.541324885444363</v>
      </c>
      <c r="E60" s="37">
        <f t="shared" si="18"/>
        <v>29.8353793064434</v>
      </c>
      <c r="F60" s="37">
        <f t="shared" si="18"/>
        <v>0.8146178650223455</v>
      </c>
      <c r="G60" s="37">
        <f t="shared" si="18"/>
        <v>3.6205238445437575</v>
      </c>
      <c r="H60" s="37">
        <f t="shared" si="18"/>
        <v>3.2471573230751827</v>
      </c>
      <c r="I60" s="40">
        <f t="shared" si="18"/>
        <v>19.4150591163659</v>
      </c>
    </row>
    <row r="61" spans="1:9" ht="15">
      <c r="A61" s="4"/>
      <c r="B61" s="6">
        <v>2009</v>
      </c>
      <c r="C61" s="37">
        <f>C27/8947.3*100</f>
        <v>3.3529668168050697</v>
      </c>
      <c r="D61" s="37">
        <f aca="true" t="shared" si="19" ref="D61:I61">D27/8947.3*100</f>
        <v>0.22129580990913464</v>
      </c>
      <c r="E61" s="37">
        <f t="shared" si="19"/>
        <v>3.131671006895935</v>
      </c>
      <c r="F61" s="37">
        <f t="shared" si="19"/>
        <v>0.04805919104087267</v>
      </c>
      <c r="G61" s="37">
        <f t="shared" si="19"/>
        <v>0.30847294714606643</v>
      </c>
      <c r="H61" s="37">
        <f t="shared" si="19"/>
        <v>0.270472656555609</v>
      </c>
      <c r="I61" s="40">
        <f t="shared" si="19"/>
        <v>2.40743017446604</v>
      </c>
    </row>
    <row r="62" spans="1:9" ht="15">
      <c r="A62" s="4"/>
      <c r="B62" s="6">
        <v>2010</v>
      </c>
      <c r="C62" s="37">
        <f>C28/9054.3*1000</f>
        <v>23.723534674132736</v>
      </c>
      <c r="D62" s="37">
        <f aca="true" t="shared" si="20" ref="D62:I62">D28/9054.3*1000</f>
        <v>2.1315838883182576</v>
      </c>
      <c r="E62" s="37">
        <f t="shared" si="20"/>
        <v>21.59195078581448</v>
      </c>
      <c r="F62" s="37">
        <f t="shared" si="20"/>
        <v>0.24297847431607086</v>
      </c>
      <c r="G62" s="37">
        <f t="shared" si="20"/>
        <v>3.0040975006350576</v>
      </c>
      <c r="H62" s="37">
        <f t="shared" si="20"/>
        <v>2.1868062688446375</v>
      </c>
      <c r="I62" s="40">
        <f t="shared" si="20"/>
        <v>14.854820361596149</v>
      </c>
    </row>
    <row r="63" spans="1:9" ht="15">
      <c r="A63" s="4"/>
      <c r="B63" s="6">
        <v>2011</v>
      </c>
      <c r="C63" s="38">
        <f>C29/9173.1*1000</f>
        <v>24.4192257797255</v>
      </c>
      <c r="D63" s="38">
        <f aca="true" t="shared" si="21" ref="D63:I63">D29/9173.1*1000</f>
        <v>1.962259214442228</v>
      </c>
      <c r="E63" s="38">
        <f t="shared" si="21"/>
        <v>22.467868005363506</v>
      </c>
      <c r="F63" s="38">
        <f t="shared" si="21"/>
        <v>0.2943388821663342</v>
      </c>
      <c r="G63" s="38">
        <f t="shared" si="21"/>
        <v>3.6519824268785905</v>
      </c>
      <c r="H63" s="38">
        <f t="shared" si="21"/>
        <v>2.3220067370899695</v>
      </c>
      <c r="I63" s="41">
        <f t="shared" si="21"/>
        <v>14.89136714960046</v>
      </c>
    </row>
    <row r="64" spans="1:9" ht="15">
      <c r="A64" s="4"/>
      <c r="B64" s="1">
        <v>2012</v>
      </c>
      <c r="C64" s="38">
        <f>C30/9295.8*1000</f>
        <v>24.36584263861099</v>
      </c>
      <c r="D64" s="38">
        <f aca="true" t="shared" si="22" ref="D64:I64">D30/9295.8*1000</f>
        <v>1.064997095462467</v>
      </c>
      <c r="E64" s="38">
        <f t="shared" si="22"/>
        <v>23.30084554314852</v>
      </c>
      <c r="F64" s="38">
        <f t="shared" si="22"/>
        <v>0.3549990318208223</v>
      </c>
      <c r="G64" s="38">
        <f t="shared" si="22"/>
        <v>3.754383700165666</v>
      </c>
      <c r="H64" s="38">
        <f t="shared" si="22"/>
        <v>2.5495385012586333</v>
      </c>
      <c r="I64" s="41">
        <f t="shared" si="22"/>
        <v>15.372533832483489</v>
      </c>
    </row>
    <row r="65" spans="1:9" ht="15">
      <c r="A65" s="4"/>
      <c r="B65" s="1">
        <v>2013</v>
      </c>
      <c r="C65" s="38">
        <f>C31/9416.8*1000</f>
        <v>20.951915725087083</v>
      </c>
      <c r="D65" s="38">
        <f aca="true" t="shared" si="23" ref="D65:I65">D31/9416.8*1000</f>
        <v>1.2318409650836804</v>
      </c>
      <c r="E65" s="38">
        <f t="shared" si="23"/>
        <v>19.7200747600034</v>
      </c>
      <c r="F65" s="38">
        <f t="shared" si="23"/>
        <v>0.5946818452128112</v>
      </c>
      <c r="G65" s="38">
        <f t="shared" si="23"/>
        <v>3.6955228952510404</v>
      </c>
      <c r="H65" s="38">
        <f t="shared" si="23"/>
        <v>3.5574717526123525</v>
      </c>
      <c r="I65" s="41">
        <f t="shared" si="23"/>
        <v>10.736131169824144</v>
      </c>
    </row>
    <row r="66" spans="1:9" ht="15">
      <c r="A66" s="4"/>
      <c r="B66" s="1">
        <v>2014</v>
      </c>
      <c r="C66" s="38">
        <f>C32/9535.1*1000</f>
        <v>19.852964310809536</v>
      </c>
      <c r="D66" s="38">
        <f aca="true" t="shared" si="24" ref="D66:I66">D32/9535.1*1000</f>
        <v>0.943881029040073</v>
      </c>
      <c r="E66" s="38">
        <f t="shared" si="24"/>
        <v>18.909083281769462</v>
      </c>
      <c r="F66" s="38">
        <f t="shared" si="24"/>
        <v>0.1678010718293463</v>
      </c>
      <c r="G66" s="38">
        <f t="shared" si="24"/>
        <v>3.3769965705655944</v>
      </c>
      <c r="H66" s="38">
        <f t="shared" si="24"/>
        <v>2.045075562920158</v>
      </c>
      <c r="I66" s="41">
        <f t="shared" si="24"/>
        <v>12.207527975584943</v>
      </c>
    </row>
    <row r="67" spans="1:9" ht="15">
      <c r="A67" s="4"/>
      <c r="B67" s="1">
        <v>2015</v>
      </c>
      <c r="C67" s="38">
        <v>19</v>
      </c>
      <c r="D67" s="38">
        <f aca="true" t="shared" si="25" ref="D67:I67">D33/9649.3*1000</f>
        <v>0.6839874395033837</v>
      </c>
      <c r="E67" s="38">
        <v>18</v>
      </c>
      <c r="F67" s="38">
        <f t="shared" si="25"/>
        <v>0.3938109500170997</v>
      </c>
      <c r="G67" s="38">
        <f t="shared" si="25"/>
        <v>2.8914014488097584</v>
      </c>
      <c r="H67" s="38">
        <f t="shared" si="25"/>
        <v>1.9586913040324168</v>
      </c>
      <c r="I67" s="41">
        <f t="shared" si="25"/>
        <v>11.202885183381177</v>
      </c>
    </row>
    <row r="68" spans="1:9" ht="15">
      <c r="A68" s="4"/>
      <c r="B68" s="1">
        <v>2016</v>
      </c>
      <c r="C68" s="38">
        <v>19</v>
      </c>
      <c r="D68" s="38">
        <f>D37/9757.8*1000</f>
        <v>0.7583676648424851</v>
      </c>
      <c r="E68" s="38">
        <v>18</v>
      </c>
      <c r="F68" s="38">
        <v>1</v>
      </c>
      <c r="G68" s="38">
        <v>3</v>
      </c>
      <c r="H68" s="38">
        <v>2</v>
      </c>
      <c r="I68" s="41">
        <v>12</v>
      </c>
    </row>
    <row r="69" spans="1:9" ht="15">
      <c r="A69" s="4"/>
      <c r="B69" s="1">
        <v>2017</v>
      </c>
      <c r="C69" s="38">
        <v>19</v>
      </c>
      <c r="D69" s="38">
        <v>1</v>
      </c>
      <c r="E69" s="38">
        <v>18</v>
      </c>
      <c r="F69" s="38">
        <v>1</v>
      </c>
      <c r="G69" s="38">
        <v>3</v>
      </c>
      <c r="H69" s="38">
        <v>2</v>
      </c>
      <c r="I69" s="41">
        <v>12</v>
      </c>
    </row>
    <row r="70" spans="1:9" ht="15">
      <c r="A70" s="4"/>
      <c r="B70" s="1">
        <v>2018</v>
      </c>
      <c r="C70" s="38">
        <v>17</v>
      </c>
      <c r="D70" s="38">
        <v>1</v>
      </c>
      <c r="E70" s="38">
        <v>16</v>
      </c>
      <c r="F70" s="38">
        <v>0</v>
      </c>
      <c r="G70" s="38">
        <v>2</v>
      </c>
      <c r="H70" s="38">
        <v>2</v>
      </c>
      <c r="I70" s="41">
        <v>12</v>
      </c>
    </row>
    <row r="71" spans="1:9" ht="15">
      <c r="A71" s="4"/>
      <c r="B71" s="1">
        <v>2019</v>
      </c>
      <c r="C71" s="38">
        <v>18</v>
      </c>
      <c r="D71" s="38">
        <v>1</v>
      </c>
      <c r="E71" s="38">
        <v>17</v>
      </c>
      <c r="F71" s="38">
        <v>0</v>
      </c>
      <c r="G71" s="38">
        <v>2</v>
      </c>
      <c r="H71" s="38">
        <v>2</v>
      </c>
      <c r="I71" s="41">
        <v>12</v>
      </c>
    </row>
    <row r="72" spans="1:9" ht="15">
      <c r="A72" s="4"/>
      <c r="B72" s="1">
        <v>2020</v>
      </c>
      <c r="C72" s="38">
        <v>15</v>
      </c>
      <c r="D72" s="53">
        <v>0.4</v>
      </c>
      <c r="E72" s="38">
        <v>14</v>
      </c>
      <c r="F72" s="38">
        <v>0.1</v>
      </c>
      <c r="G72" s="38">
        <v>2</v>
      </c>
      <c r="H72" s="38">
        <v>2</v>
      </c>
      <c r="I72" s="41">
        <v>9</v>
      </c>
    </row>
    <row r="73" spans="1:9" ht="15">
      <c r="A73" s="4"/>
      <c r="B73" s="1">
        <v>2021</v>
      </c>
      <c r="C73" s="21">
        <v>15.642156960610112</v>
      </c>
      <c r="D73" s="13">
        <v>0.40927149673581026</v>
      </c>
      <c r="E73" s="21">
        <v>15.232885463874306</v>
      </c>
      <c r="F73" s="21">
        <v>0.2196090958094592</v>
      </c>
      <c r="G73" s="21">
        <v>1.9465351674020246</v>
      </c>
      <c r="H73" s="21">
        <v>2.1361975683283756</v>
      </c>
      <c r="I73" s="22">
        <v>9.68276467887161</v>
      </c>
    </row>
    <row r="74" spans="1:9" ht="15">
      <c r="A74" s="4"/>
      <c r="B74" s="1">
        <v>2022</v>
      </c>
      <c r="C74" s="21">
        <v>15.690625247642444</v>
      </c>
      <c r="D74" s="13">
        <v>0.38632221253665106</v>
      </c>
      <c r="E74" s="21">
        <v>15.304303035105791</v>
      </c>
      <c r="F74" s="21">
        <v>0.09905697757350027</v>
      </c>
      <c r="G74" s="21">
        <v>2.6051985101830573</v>
      </c>
      <c r="H74" s="21">
        <v>2.189159204374356</v>
      </c>
      <c r="I74" s="22">
        <v>9.123147634519375</v>
      </c>
    </row>
    <row r="75" spans="1:9" ht="15">
      <c r="A75" s="4"/>
      <c r="B75" s="57" t="s">
        <v>12</v>
      </c>
      <c r="C75" s="58"/>
      <c r="D75" s="58"/>
      <c r="E75" s="58"/>
      <c r="F75" s="58"/>
      <c r="G75" s="58"/>
      <c r="H75" s="58"/>
      <c r="I75" s="59"/>
    </row>
    <row r="76" spans="1:9" ht="15">
      <c r="A76" s="4"/>
      <c r="B76" s="6">
        <v>1990</v>
      </c>
      <c r="C76" s="16">
        <v>24348</v>
      </c>
      <c r="D76" s="16">
        <v>1710</v>
      </c>
      <c r="E76" s="16">
        <v>22638</v>
      </c>
      <c r="F76" s="16">
        <v>1043</v>
      </c>
      <c r="G76" s="16">
        <v>815</v>
      </c>
      <c r="H76" s="16">
        <v>684</v>
      </c>
      <c r="I76" s="12" t="s">
        <v>11</v>
      </c>
    </row>
    <row r="77" spans="1:9" ht="15">
      <c r="A77" s="4"/>
      <c r="B77" s="6">
        <v>1991</v>
      </c>
      <c r="C77" s="16">
        <v>22158</v>
      </c>
      <c r="D77" s="16">
        <v>1292</v>
      </c>
      <c r="E77" s="16">
        <v>20866</v>
      </c>
      <c r="F77" s="16">
        <v>1067</v>
      </c>
      <c r="G77" s="16">
        <v>755</v>
      </c>
      <c r="H77" s="16">
        <v>557</v>
      </c>
      <c r="I77" s="12" t="s">
        <v>11</v>
      </c>
    </row>
    <row r="78" spans="1:9" ht="15">
      <c r="A78" s="4"/>
      <c r="B78" s="6">
        <v>1992</v>
      </c>
      <c r="C78" s="16">
        <v>19626</v>
      </c>
      <c r="D78" s="16">
        <v>1475</v>
      </c>
      <c r="E78" s="16">
        <v>18151</v>
      </c>
      <c r="F78" s="16">
        <v>792</v>
      </c>
      <c r="G78" s="16">
        <v>565</v>
      </c>
      <c r="H78" s="16">
        <v>378</v>
      </c>
      <c r="I78" s="12" t="s">
        <v>11</v>
      </c>
    </row>
    <row r="79" spans="1:9" ht="15">
      <c r="A79" s="4"/>
      <c r="B79" s="6">
        <v>1993</v>
      </c>
      <c r="C79" s="16">
        <v>17706</v>
      </c>
      <c r="D79" s="16">
        <v>710</v>
      </c>
      <c r="E79" s="16">
        <v>16996</v>
      </c>
      <c r="F79" s="16">
        <v>666</v>
      </c>
      <c r="G79" s="16">
        <v>440</v>
      </c>
      <c r="H79" s="16">
        <v>365</v>
      </c>
      <c r="I79" s="12" t="s">
        <v>11</v>
      </c>
    </row>
    <row r="80" spans="1:9" ht="15">
      <c r="A80" s="4"/>
      <c r="B80" s="6">
        <v>1994</v>
      </c>
      <c r="C80" s="16">
        <v>13433</v>
      </c>
      <c r="D80" s="16">
        <v>329</v>
      </c>
      <c r="E80" s="16">
        <v>13104</v>
      </c>
      <c r="F80" s="16">
        <v>587</v>
      </c>
      <c r="G80" s="16">
        <v>248</v>
      </c>
      <c r="H80" s="16">
        <v>319</v>
      </c>
      <c r="I80" s="12" t="s">
        <v>11</v>
      </c>
    </row>
    <row r="81" spans="1:9" ht="15">
      <c r="A81" s="4"/>
      <c r="B81" s="6">
        <v>1995</v>
      </c>
      <c r="C81" s="16">
        <v>10145</v>
      </c>
      <c r="D81" s="16">
        <v>262</v>
      </c>
      <c r="E81" s="16">
        <v>9883</v>
      </c>
      <c r="F81" s="16">
        <v>577</v>
      </c>
      <c r="G81" s="16">
        <v>249</v>
      </c>
      <c r="H81" s="16">
        <v>365</v>
      </c>
      <c r="I81" s="23">
        <v>8434</v>
      </c>
    </row>
    <row r="82" spans="1:9" ht="15">
      <c r="A82" s="4"/>
      <c r="B82" s="6">
        <v>1996</v>
      </c>
      <c r="C82" s="16">
        <v>4413</v>
      </c>
      <c r="D82" s="16">
        <v>211</v>
      </c>
      <c r="E82" s="16">
        <v>4202</v>
      </c>
      <c r="F82" s="16">
        <v>464</v>
      </c>
      <c r="G82" s="16">
        <v>222</v>
      </c>
      <c r="H82" s="16">
        <v>282</v>
      </c>
      <c r="I82" s="12" t="s">
        <v>11</v>
      </c>
    </row>
    <row r="83" spans="1:9" ht="15">
      <c r="A83" s="4"/>
      <c r="B83" s="6">
        <v>1997</v>
      </c>
      <c r="C83" s="16">
        <v>4499</v>
      </c>
      <c r="D83" s="16">
        <v>254</v>
      </c>
      <c r="E83" s="16">
        <v>4244</v>
      </c>
      <c r="F83" s="16">
        <v>436</v>
      </c>
      <c r="G83" s="16">
        <v>262</v>
      </c>
      <c r="H83" s="16">
        <v>303</v>
      </c>
      <c r="I83" s="12" t="s">
        <v>11</v>
      </c>
    </row>
    <row r="84" spans="1:9" ht="15">
      <c r="A84" s="4"/>
      <c r="B84" s="6">
        <v>1998</v>
      </c>
      <c r="C84" s="16">
        <v>5112</v>
      </c>
      <c r="D84" s="16">
        <v>245</v>
      </c>
      <c r="E84" s="16">
        <v>4867</v>
      </c>
      <c r="F84" s="16">
        <v>406</v>
      </c>
      <c r="G84" s="16">
        <v>247</v>
      </c>
      <c r="H84" s="16">
        <v>292</v>
      </c>
      <c r="I84" s="12" t="s">
        <v>11</v>
      </c>
    </row>
    <row r="85" spans="1:9" ht="15">
      <c r="A85" s="4"/>
      <c r="B85" s="6">
        <v>1999</v>
      </c>
      <c r="C85" s="16">
        <v>6636</v>
      </c>
      <c r="D85" s="16">
        <v>194</v>
      </c>
      <c r="E85" s="16">
        <v>6442</v>
      </c>
      <c r="F85" s="16">
        <v>421</v>
      </c>
      <c r="G85" s="16">
        <v>248</v>
      </c>
      <c r="H85" s="16">
        <v>278</v>
      </c>
      <c r="I85" s="12" t="s">
        <v>11</v>
      </c>
    </row>
    <row r="86" spans="1:9" ht="15">
      <c r="A86" s="4"/>
      <c r="B86" s="6">
        <v>2000</v>
      </c>
      <c r="C86" s="17">
        <v>5952</v>
      </c>
      <c r="D86" s="17">
        <v>222</v>
      </c>
      <c r="E86" s="17">
        <v>5730</v>
      </c>
      <c r="F86" s="17">
        <v>405</v>
      </c>
      <c r="G86" s="17">
        <v>304</v>
      </c>
      <c r="H86" s="17">
        <v>279</v>
      </c>
      <c r="I86" s="18">
        <v>4606</v>
      </c>
    </row>
    <row r="87" spans="1:9" ht="15">
      <c r="A87" s="4"/>
      <c r="B87" s="6">
        <v>2001</v>
      </c>
      <c r="C87" s="17">
        <v>6663</v>
      </c>
      <c r="D87" s="17">
        <v>326</v>
      </c>
      <c r="E87" s="17">
        <v>6337</v>
      </c>
      <c r="F87" s="17">
        <v>170</v>
      </c>
      <c r="G87" s="17">
        <v>322</v>
      </c>
      <c r="H87" s="17">
        <v>313</v>
      </c>
      <c r="I87" s="18">
        <v>5427</v>
      </c>
    </row>
    <row r="88" spans="1:9" ht="15">
      <c r="A88" s="4"/>
      <c r="B88" s="6">
        <v>2002</v>
      </c>
      <c r="C88" s="17">
        <v>2510</v>
      </c>
      <c r="D88" s="17">
        <v>339</v>
      </c>
      <c r="E88" s="17">
        <v>2171</v>
      </c>
      <c r="F88" s="17">
        <v>157</v>
      </c>
      <c r="G88" s="17">
        <v>210</v>
      </c>
      <c r="H88" s="17">
        <v>304</v>
      </c>
      <c r="I88" s="18">
        <v>1433</v>
      </c>
    </row>
    <row r="89" spans="1:9" ht="15">
      <c r="A89" s="4"/>
      <c r="B89" s="6">
        <v>2003</v>
      </c>
      <c r="C89" s="17">
        <v>4918</v>
      </c>
      <c r="D89" s="17">
        <v>394</v>
      </c>
      <c r="E89" s="17">
        <v>4524</v>
      </c>
      <c r="F89" s="17">
        <v>179</v>
      </c>
      <c r="G89" s="17">
        <v>293</v>
      </c>
      <c r="H89" s="17">
        <v>279</v>
      </c>
      <c r="I89" s="18">
        <v>3684</v>
      </c>
    </row>
    <row r="90" spans="1:9" ht="15">
      <c r="A90" s="4"/>
      <c r="B90" s="6">
        <v>2004</v>
      </c>
      <c r="C90" s="17">
        <v>6233</v>
      </c>
      <c r="D90" s="17">
        <v>502</v>
      </c>
      <c r="E90" s="17">
        <v>5731</v>
      </c>
      <c r="F90" s="17">
        <v>152</v>
      </c>
      <c r="G90" s="17">
        <v>491</v>
      </c>
      <c r="H90" s="17">
        <v>291</v>
      </c>
      <c r="I90" s="18">
        <v>4674</v>
      </c>
    </row>
    <row r="91" spans="1:9" ht="15">
      <c r="A91" s="4"/>
      <c r="B91" s="6">
        <v>2005</v>
      </c>
      <c r="C91" s="17">
        <v>6442</v>
      </c>
      <c r="D91" s="17">
        <v>326</v>
      </c>
      <c r="E91" s="17">
        <v>6117</v>
      </c>
      <c r="F91" s="17">
        <v>159</v>
      </c>
      <c r="G91" s="17">
        <v>301</v>
      </c>
      <c r="H91" s="17">
        <v>298</v>
      </c>
      <c r="I91" s="18">
        <v>5216</v>
      </c>
    </row>
    <row r="92" spans="1:9" ht="15">
      <c r="A92" s="4"/>
      <c r="B92" s="6">
        <v>2006</v>
      </c>
      <c r="C92" s="17">
        <v>3975</v>
      </c>
      <c r="D92" s="17">
        <v>274</v>
      </c>
      <c r="E92" s="17">
        <v>3701</v>
      </c>
      <c r="F92" s="17">
        <v>143</v>
      </c>
      <c r="G92" s="17">
        <v>185</v>
      </c>
      <c r="H92" s="17">
        <v>338</v>
      </c>
      <c r="I92" s="20">
        <v>2924</v>
      </c>
    </row>
    <row r="93" spans="1:9" ht="15">
      <c r="A93" s="4"/>
      <c r="B93" s="6">
        <v>2007</v>
      </c>
      <c r="C93" s="19">
        <v>4456</v>
      </c>
      <c r="D93" s="19">
        <v>328</v>
      </c>
      <c r="E93" s="19">
        <v>4128</v>
      </c>
      <c r="F93" s="19">
        <v>106</v>
      </c>
      <c r="G93" s="19">
        <v>292</v>
      </c>
      <c r="H93" s="19">
        <v>267</v>
      </c>
      <c r="I93" s="20">
        <v>3343</v>
      </c>
    </row>
    <row r="94" spans="1:9" ht="15">
      <c r="A94" s="4"/>
      <c r="B94" s="6">
        <v>2008</v>
      </c>
      <c r="C94" s="19">
        <v>3406</v>
      </c>
      <c r="D94" s="19">
        <v>361</v>
      </c>
      <c r="E94" s="19">
        <v>3045</v>
      </c>
      <c r="F94" s="19">
        <v>92</v>
      </c>
      <c r="G94" s="19">
        <v>432</v>
      </c>
      <c r="H94" s="19">
        <v>388</v>
      </c>
      <c r="I94" s="18">
        <v>1982</v>
      </c>
    </row>
    <row r="95" spans="1:9" ht="15">
      <c r="A95" s="4"/>
      <c r="B95" s="6">
        <v>2009</v>
      </c>
      <c r="C95" s="17">
        <v>3464</v>
      </c>
      <c r="D95" s="17">
        <v>229</v>
      </c>
      <c r="E95" s="17">
        <v>3236</v>
      </c>
      <c r="F95" s="17">
        <v>50</v>
      </c>
      <c r="G95" s="17">
        <v>319</v>
      </c>
      <c r="H95" s="17">
        <v>279</v>
      </c>
      <c r="I95" s="18">
        <v>2487</v>
      </c>
    </row>
    <row r="96" spans="1:9" ht="15">
      <c r="A96" s="4"/>
      <c r="B96" s="6">
        <v>2010</v>
      </c>
      <c r="C96" s="17">
        <v>2480</v>
      </c>
      <c r="D96" s="17">
        <v>223</v>
      </c>
      <c r="E96" s="17">
        <v>2257</v>
      </c>
      <c r="F96" s="17">
        <v>25</v>
      </c>
      <c r="G96" s="17">
        <v>314</v>
      </c>
      <c r="H96" s="17">
        <v>229</v>
      </c>
      <c r="I96" s="14">
        <v>1553</v>
      </c>
    </row>
    <row r="97" spans="1:9" ht="15">
      <c r="A97" s="4"/>
      <c r="B97" s="6">
        <v>2011</v>
      </c>
      <c r="C97" s="11">
        <v>2587</v>
      </c>
      <c r="D97" s="11">
        <v>207</v>
      </c>
      <c r="E97" s="11">
        <v>2380</v>
      </c>
      <c r="F97" s="11">
        <v>31</v>
      </c>
      <c r="G97" s="11">
        <v>387</v>
      </c>
      <c r="H97" s="11">
        <v>246</v>
      </c>
      <c r="I97" s="14">
        <v>1577</v>
      </c>
    </row>
    <row r="98" spans="2:9" ht="15">
      <c r="B98" s="6">
        <v>2012</v>
      </c>
      <c r="C98" s="11">
        <v>2615</v>
      </c>
      <c r="D98" s="11">
        <v>114</v>
      </c>
      <c r="E98" s="11">
        <v>2501</v>
      </c>
      <c r="F98" s="11">
        <v>38</v>
      </c>
      <c r="G98" s="11">
        <v>403</v>
      </c>
      <c r="H98" s="11">
        <v>274</v>
      </c>
      <c r="I98" s="22">
        <v>1650</v>
      </c>
    </row>
    <row r="99" spans="2:9" ht="15">
      <c r="B99" s="6">
        <v>2013</v>
      </c>
      <c r="C99" s="21">
        <v>2278</v>
      </c>
      <c r="D99" s="21">
        <v>134</v>
      </c>
      <c r="E99" s="21">
        <v>2144</v>
      </c>
      <c r="F99" s="21">
        <v>65</v>
      </c>
      <c r="G99" s="21">
        <v>402</v>
      </c>
      <c r="H99" s="21">
        <v>387</v>
      </c>
      <c r="I99" s="22">
        <v>1167</v>
      </c>
    </row>
    <row r="100" spans="2:9" ht="15">
      <c r="B100" s="6">
        <v>2014</v>
      </c>
      <c r="C100" s="21">
        <v>2186</v>
      </c>
      <c r="D100" s="21">
        <v>104</v>
      </c>
      <c r="E100" s="21">
        <v>2082</v>
      </c>
      <c r="F100" s="21">
        <v>19</v>
      </c>
      <c r="G100" s="21">
        <v>372</v>
      </c>
      <c r="H100" s="21">
        <v>225</v>
      </c>
      <c r="I100" s="22">
        <v>1344</v>
      </c>
    </row>
    <row r="101" spans="2:9" ht="15">
      <c r="B101" s="1">
        <v>2015</v>
      </c>
      <c r="C101" s="21">
        <v>2055</v>
      </c>
      <c r="D101" s="21">
        <v>76</v>
      </c>
      <c r="E101" s="21">
        <v>1979</v>
      </c>
      <c r="F101" s="21">
        <v>44</v>
      </c>
      <c r="G101" s="21">
        <v>322</v>
      </c>
      <c r="H101" s="21">
        <v>218</v>
      </c>
      <c r="I101" s="22">
        <v>1248</v>
      </c>
    </row>
    <row r="102" spans="2:9" ht="15">
      <c r="B102" s="1">
        <v>2016</v>
      </c>
      <c r="C102" s="11">
        <v>2166</v>
      </c>
      <c r="D102" s="11">
        <v>70</v>
      </c>
      <c r="E102" s="11">
        <v>2096</v>
      </c>
      <c r="F102" s="11">
        <v>264</v>
      </c>
      <c r="G102" s="11">
        <v>281</v>
      </c>
      <c r="H102" s="11">
        <v>210</v>
      </c>
      <c r="I102" s="14">
        <v>1219</v>
      </c>
    </row>
    <row r="103" spans="2:9" ht="15">
      <c r="B103" s="1">
        <v>2017</v>
      </c>
      <c r="C103" s="11">
        <v>2126</v>
      </c>
      <c r="D103" s="11">
        <v>72</v>
      </c>
      <c r="E103" s="11">
        <v>2054</v>
      </c>
      <c r="F103" s="11">
        <v>57</v>
      </c>
      <c r="G103" s="11">
        <v>294</v>
      </c>
      <c r="H103" s="11">
        <v>255</v>
      </c>
      <c r="I103" s="14">
        <v>1315</v>
      </c>
    </row>
    <row r="104" spans="2:9" ht="15">
      <c r="B104" s="1">
        <v>2018</v>
      </c>
      <c r="C104" s="11">
        <v>1973</v>
      </c>
      <c r="D104" s="11">
        <v>75</v>
      </c>
      <c r="E104" s="11">
        <v>1898</v>
      </c>
      <c r="F104" s="11">
        <v>8</v>
      </c>
      <c r="G104" s="11">
        <v>176</v>
      </c>
      <c r="H104" s="11">
        <v>240</v>
      </c>
      <c r="I104" s="14">
        <v>1329</v>
      </c>
    </row>
    <row r="105" spans="2:9" ht="15">
      <c r="B105" s="1">
        <v>2019</v>
      </c>
      <c r="C105" s="11">
        <v>2045</v>
      </c>
      <c r="D105" s="11">
        <v>85</v>
      </c>
      <c r="E105" s="11">
        <v>1960</v>
      </c>
      <c r="F105" s="11">
        <v>8</v>
      </c>
      <c r="G105" s="11">
        <v>187</v>
      </c>
      <c r="H105" s="11">
        <v>258</v>
      </c>
      <c r="I105" s="14">
        <v>1349</v>
      </c>
    </row>
    <row r="106" spans="2:9" ht="15">
      <c r="B106" s="1">
        <v>2020</v>
      </c>
      <c r="C106" s="11">
        <v>1694</v>
      </c>
      <c r="D106" s="11">
        <v>44</v>
      </c>
      <c r="E106" s="11">
        <v>1650</v>
      </c>
      <c r="F106" s="11">
        <v>13</v>
      </c>
      <c r="G106" s="11">
        <v>200</v>
      </c>
      <c r="H106" s="11">
        <v>242</v>
      </c>
      <c r="I106" s="14">
        <v>1062</v>
      </c>
    </row>
    <row r="107" spans="2:9" ht="15">
      <c r="B107" s="1">
        <v>2021</v>
      </c>
      <c r="C107" s="21">
        <v>1809.4688221709007</v>
      </c>
      <c r="D107" s="21">
        <v>47.34411085450346</v>
      </c>
      <c r="E107" s="21">
        <v>1762.1247113163975</v>
      </c>
      <c r="F107" s="21">
        <v>25.40415704387991</v>
      </c>
      <c r="G107" s="21">
        <v>225.17321016166284</v>
      </c>
      <c r="H107" s="21">
        <v>247.1131639722864</v>
      </c>
      <c r="I107" s="22">
        <v>1120.0923787528868</v>
      </c>
    </row>
    <row r="108" spans="2:9" ht="15">
      <c r="B108" s="1">
        <v>2022</v>
      </c>
      <c r="C108" s="21">
        <v>1829.0993071593534</v>
      </c>
      <c r="D108" s="21">
        <v>45.03464203233257</v>
      </c>
      <c r="E108" s="21">
        <v>1784.0646651270208</v>
      </c>
      <c r="F108" s="21">
        <v>11.547344110854503</v>
      </c>
      <c r="G108" s="21">
        <v>303.6951501154735</v>
      </c>
      <c r="H108" s="21">
        <v>255.19630484988454</v>
      </c>
      <c r="I108" s="22">
        <v>1063.5103926097</v>
      </c>
    </row>
    <row r="109" spans="2:9" ht="18">
      <c r="B109" s="60" t="s">
        <v>9</v>
      </c>
      <c r="C109" s="61"/>
      <c r="D109" s="61"/>
      <c r="E109" s="61"/>
      <c r="F109" s="61"/>
      <c r="G109" s="61"/>
      <c r="H109" s="61"/>
      <c r="I109" s="62"/>
    </row>
    <row r="110" spans="2:9" ht="15">
      <c r="B110" s="6">
        <v>1990</v>
      </c>
      <c r="C110" s="24">
        <v>145.50410599682561</v>
      </c>
      <c r="D110" s="24">
        <v>10.22013663653302</v>
      </c>
      <c r="E110" s="24">
        <v>135.28396936029262</v>
      </c>
      <c r="F110" s="24">
        <v>6.231454005934718</v>
      </c>
      <c r="G110" s="24">
        <v>4.871989510730798</v>
      </c>
      <c r="H110" s="24">
        <v>4.085294320612794</v>
      </c>
      <c r="I110" s="12" t="s">
        <v>11</v>
      </c>
    </row>
    <row r="111" spans="2:9" ht="15">
      <c r="B111" s="6">
        <v>1991</v>
      </c>
      <c r="C111" s="24">
        <v>171.08594864479315</v>
      </c>
      <c r="D111" s="24">
        <v>9.976818830242513</v>
      </c>
      <c r="E111" s="24">
        <v>161.10912981455064</v>
      </c>
      <c r="F111" s="24">
        <v>8.238231098430814</v>
      </c>
      <c r="G111" s="24">
        <v>5.830955777460771</v>
      </c>
      <c r="H111" s="24">
        <v>4.297432239657633</v>
      </c>
      <c r="I111" s="12" t="s">
        <v>11</v>
      </c>
    </row>
    <row r="112" spans="2:9" ht="15">
      <c r="B112" s="6">
        <v>1992</v>
      </c>
      <c r="C112" s="24">
        <v>195.77487502015802</v>
      </c>
      <c r="D112" s="24">
        <v>14.709609049231691</v>
      </c>
      <c r="E112" s="24">
        <v>181.06526597092636</v>
      </c>
      <c r="F112" s="24">
        <v>7.901951298177712</v>
      </c>
      <c r="G112" s="24">
        <v>5.632732047826387</v>
      </c>
      <c r="H112" s="24">
        <v>3.766673577994333</v>
      </c>
      <c r="I112" s="12" t="s">
        <v>11</v>
      </c>
    </row>
    <row r="113" spans="2:9" ht="15">
      <c r="B113" s="6">
        <v>1993</v>
      </c>
      <c r="C113" s="24">
        <v>229.67345715997604</v>
      </c>
      <c r="D113" s="24">
        <v>9.21210305572199</v>
      </c>
      <c r="E113" s="24">
        <v>220.46135410425404</v>
      </c>
      <c r="F113" s="24">
        <v>8.642899940083883</v>
      </c>
      <c r="G113" s="24">
        <v>5.707010185739964</v>
      </c>
      <c r="H113" s="24">
        <v>4.733373277411624</v>
      </c>
      <c r="I113" s="12" t="s">
        <v>11</v>
      </c>
    </row>
    <row r="114" spans="2:9" ht="15">
      <c r="B114" s="6">
        <v>1994</v>
      </c>
      <c r="C114" s="24">
        <v>217.0011938516639</v>
      </c>
      <c r="D114" s="24">
        <v>5.316370690941651</v>
      </c>
      <c r="E114" s="24">
        <v>211.68482316072226</v>
      </c>
      <c r="F114" s="24">
        <v>9.47619758245038</v>
      </c>
      <c r="G114" s="24">
        <v>4.010595433517386</v>
      </c>
      <c r="H114" s="24">
        <v>5.148485300701388</v>
      </c>
      <c r="I114" s="12" t="s">
        <v>11</v>
      </c>
    </row>
    <row r="115" spans="2:9" ht="15">
      <c r="B115" s="6">
        <v>1995</v>
      </c>
      <c r="C115" s="24">
        <v>185.82006374478402</v>
      </c>
      <c r="D115" s="24">
        <v>4.8009508843689925</v>
      </c>
      <c r="E115" s="24">
        <v>181.019112860415</v>
      </c>
      <c r="F115" s="24">
        <v>10.574781683632143</v>
      </c>
      <c r="G115" s="24">
        <v>4.568305687329086</v>
      </c>
      <c r="H115" s="24">
        <v>6.683262024055514</v>
      </c>
      <c r="I115" s="25">
        <v>28.6</v>
      </c>
    </row>
    <row r="116" spans="2:9" ht="15">
      <c r="B116" s="6">
        <v>1996</v>
      </c>
      <c r="C116" s="24">
        <v>79.79622940894002</v>
      </c>
      <c r="D116" s="24">
        <v>3.8206985823746793</v>
      </c>
      <c r="E116" s="24">
        <v>75.97553082656533</v>
      </c>
      <c r="F116" s="24">
        <v>8.393010000626346</v>
      </c>
      <c r="G116" s="24">
        <v>4.008601791343926</v>
      </c>
      <c r="H116" s="24">
        <v>5.094264776499571</v>
      </c>
      <c r="I116" s="12" t="s">
        <v>11</v>
      </c>
    </row>
    <row r="117" spans="2:16" ht="15">
      <c r="B117" s="6">
        <v>1997</v>
      </c>
      <c r="C117" s="24">
        <v>76.88209176122349</v>
      </c>
      <c r="D117" s="24">
        <v>4.34139121854958</v>
      </c>
      <c r="E117" s="24">
        <v>72.5407005426739</v>
      </c>
      <c r="F117" s="24">
        <v>7.459299457326097</v>
      </c>
      <c r="G117" s="24">
        <v>4.479526393685249</v>
      </c>
      <c r="H117" s="24">
        <v>5.170202269363592</v>
      </c>
      <c r="I117" s="12" t="s">
        <v>11</v>
      </c>
      <c r="K117" s="7"/>
      <c r="L117" s="7"/>
      <c r="M117" s="7"/>
      <c r="N117" s="7"/>
      <c r="O117" s="7"/>
      <c r="P117" s="7"/>
    </row>
    <row r="118" spans="2:16" ht="15">
      <c r="B118" s="6">
        <v>1998</v>
      </c>
      <c r="C118" s="24">
        <v>79.41946826450433</v>
      </c>
      <c r="D118" s="24">
        <v>3.80323633884683</v>
      </c>
      <c r="E118" s="24">
        <v>75.6162319256575</v>
      </c>
      <c r="F118" s="24">
        <v>6.314807506009831</v>
      </c>
      <c r="G118" s="24">
        <v>3.83911592694916</v>
      </c>
      <c r="H118" s="24">
        <v>4.5387678949445665</v>
      </c>
      <c r="I118" s="12" t="s">
        <v>11</v>
      </c>
      <c r="K118" s="7"/>
      <c r="L118" s="7"/>
      <c r="M118" s="7"/>
      <c r="N118" s="7"/>
      <c r="O118" s="7"/>
      <c r="P118" s="7"/>
    </row>
    <row r="119" spans="2:16" ht="15">
      <c r="B119" s="6">
        <v>1999</v>
      </c>
      <c r="C119" s="24">
        <v>95.99612474318073</v>
      </c>
      <c r="D119" s="24">
        <v>2.8062204553426766</v>
      </c>
      <c r="E119" s="24">
        <v>93.18990428783803</v>
      </c>
      <c r="F119" s="24">
        <v>6.096848013095696</v>
      </c>
      <c r="G119" s="24">
        <v>3.5912940351111633</v>
      </c>
      <c r="H119" s="24">
        <v>4.025590057961816</v>
      </c>
      <c r="I119" s="12" t="s">
        <v>11</v>
      </c>
      <c r="K119" s="32"/>
      <c r="L119" s="28"/>
      <c r="M119" s="28"/>
      <c r="N119" s="28"/>
      <c r="O119" s="28"/>
      <c r="P119" s="28"/>
    </row>
    <row r="120" spans="2:16" ht="15">
      <c r="B120" s="6">
        <v>2000</v>
      </c>
      <c r="C120" s="24">
        <v>77.48896075486334</v>
      </c>
      <c r="D120" s="24">
        <v>2.886666756875002</v>
      </c>
      <c r="E120" s="24">
        <v>74.60229399798834</v>
      </c>
      <c r="F120" s="24">
        <v>5.277187664912114</v>
      </c>
      <c r="G120" s="24">
        <v>3.9541320680110714</v>
      </c>
      <c r="H120" s="24">
        <v>3.6384028914778677</v>
      </c>
      <c r="I120" s="25">
        <v>11.1</v>
      </c>
      <c r="K120" s="7"/>
      <c r="L120" s="7"/>
      <c r="M120" s="7"/>
      <c r="N120" s="7"/>
      <c r="O120" s="7"/>
      <c r="P120" s="7"/>
    </row>
    <row r="121" spans="2:16" ht="15">
      <c r="B121" s="6">
        <v>2001</v>
      </c>
      <c r="C121" s="24">
        <v>78.94934847292998</v>
      </c>
      <c r="D121" s="24">
        <v>3.871541434385581</v>
      </c>
      <c r="E121" s="24">
        <v>75.0778070385444</v>
      </c>
      <c r="F121" s="24">
        <v>2.0110126885324395</v>
      </c>
      <c r="G121" s="24">
        <v>3.8168200006840176</v>
      </c>
      <c r="H121" s="24">
        <v>3.707377133280892</v>
      </c>
      <c r="I121" s="25">
        <v>11.9</v>
      </c>
      <c r="K121" s="7"/>
      <c r="L121" s="7"/>
      <c r="M121" s="7"/>
      <c r="N121" s="7"/>
      <c r="O121" s="7"/>
      <c r="P121" s="7"/>
    </row>
    <row r="122" spans="2:16" ht="15">
      <c r="B122" s="6">
        <v>2002</v>
      </c>
      <c r="C122" s="24">
        <v>26.89069809439699</v>
      </c>
      <c r="D122" s="24">
        <v>3.636552548184321</v>
      </c>
      <c r="E122" s="24">
        <v>23.254145546212666</v>
      </c>
      <c r="F122" s="24">
        <v>1.6822147841941077</v>
      </c>
      <c r="G122" s="24">
        <v>2.251199196495056</v>
      </c>
      <c r="H122" s="24">
        <v>3.2531065311989</v>
      </c>
      <c r="I122" s="25">
        <v>2.8</v>
      </c>
      <c r="K122" s="7"/>
      <c r="L122" s="7"/>
      <c r="M122" s="7"/>
      <c r="N122" s="7"/>
      <c r="O122" s="7"/>
      <c r="P122" s="7"/>
    </row>
    <row r="123" spans="2:16" ht="15">
      <c r="B123" s="6">
        <v>2003</v>
      </c>
      <c r="C123" s="24">
        <v>47.37454477500706</v>
      </c>
      <c r="D123" s="24">
        <v>3.7930781329601806</v>
      </c>
      <c r="E123" s="24">
        <v>43.581466642046884</v>
      </c>
      <c r="F123" s="24">
        <v>1.7241264240728096</v>
      </c>
      <c r="G123" s="24">
        <v>2.825342656222539</v>
      </c>
      <c r="H123" s="24">
        <v>2.691861900810451</v>
      </c>
      <c r="I123" s="25">
        <v>6.6</v>
      </c>
      <c r="K123" s="7"/>
      <c r="L123" s="7"/>
      <c r="M123" s="7"/>
      <c r="N123" s="7"/>
      <c r="O123" s="7"/>
      <c r="P123" s="7"/>
    </row>
    <row r="124" spans="2:16" ht="15">
      <c r="B124" s="6">
        <v>2004</v>
      </c>
      <c r="C124" s="24">
        <v>54.48650656502849</v>
      </c>
      <c r="D124" s="24">
        <v>4.390817035158836</v>
      </c>
      <c r="E124" s="24">
        <v>50.09568952986967</v>
      </c>
      <c r="F124" s="24">
        <v>1.3323858589447501</v>
      </c>
      <c r="G124" s="24">
        <v>4.2898787125115065</v>
      </c>
      <c r="H124" s="24">
        <v>2.543645730712705</v>
      </c>
      <c r="I124" s="25">
        <v>7.6</v>
      </c>
      <c r="K124" s="32"/>
      <c r="L124" s="33"/>
      <c r="M124" s="33"/>
      <c r="N124" s="28"/>
      <c r="O124" s="33"/>
      <c r="P124" s="33"/>
    </row>
    <row r="125" spans="2:16" ht="17.25">
      <c r="B125" s="6" t="s">
        <v>13</v>
      </c>
      <c r="C125" s="45">
        <v>24.672521912949648</v>
      </c>
      <c r="D125" s="45">
        <v>1.2471143895773078</v>
      </c>
      <c r="E125" s="45">
        <v>23.425407523372343</v>
      </c>
      <c r="F125" s="45">
        <v>0.6102900204314485</v>
      </c>
      <c r="G125" s="45">
        <v>1.15424416907687</v>
      </c>
      <c r="H125" s="45">
        <v>1.1409769947196646</v>
      </c>
      <c r="I125" s="46">
        <v>19.975942190498934</v>
      </c>
      <c r="K125" s="7"/>
      <c r="L125" s="34"/>
      <c r="M125" s="34"/>
      <c r="N125" s="34"/>
      <c r="O125" s="34"/>
      <c r="P125" s="34"/>
    </row>
    <row r="126" spans="2:9" ht="15">
      <c r="B126" s="6">
        <v>2006</v>
      </c>
      <c r="C126" s="17">
        <v>20.4</v>
      </c>
      <c r="D126" s="24">
        <v>1.4046525411172024</v>
      </c>
      <c r="E126" s="24">
        <v>18.995406726922507</v>
      </c>
      <c r="F126" s="26">
        <v>0.7</v>
      </c>
      <c r="G126" s="26">
        <v>0.9</v>
      </c>
      <c r="H126" s="26">
        <v>1.7</v>
      </c>
      <c r="I126" s="27">
        <v>2.8</v>
      </c>
    </row>
    <row r="127" spans="2:9" ht="15">
      <c r="B127" s="6">
        <v>2007</v>
      </c>
      <c r="C127" s="26">
        <v>18.3</v>
      </c>
      <c r="D127" s="24">
        <v>1.3467757997666852</v>
      </c>
      <c r="E127" s="24">
        <v>16.953251704809507</v>
      </c>
      <c r="F127" s="26">
        <v>0.4</v>
      </c>
      <c r="G127" s="26">
        <v>1.2</v>
      </c>
      <c r="H127" s="26">
        <v>1.1</v>
      </c>
      <c r="I127" s="27">
        <v>2.5</v>
      </c>
    </row>
    <row r="128" spans="2:9" ht="15">
      <c r="B128" s="6">
        <v>2008</v>
      </c>
      <c r="C128" s="26">
        <v>12.6</v>
      </c>
      <c r="D128" s="24">
        <v>1.3368812652961855</v>
      </c>
      <c r="E128" s="24">
        <v>11.263117880466583</v>
      </c>
      <c r="F128" s="26">
        <v>0.3</v>
      </c>
      <c r="G128" s="26">
        <v>1.6</v>
      </c>
      <c r="H128" s="26">
        <v>1.4</v>
      </c>
      <c r="I128" s="27">
        <v>1.4</v>
      </c>
    </row>
    <row r="129" spans="2:9" ht="15">
      <c r="B129" s="6">
        <v>2009</v>
      </c>
      <c r="C129" s="17">
        <v>11.7</v>
      </c>
      <c r="D129" s="24">
        <v>0.7721998687260224</v>
      </c>
      <c r="E129" s="24">
        <v>10.927798142274316</v>
      </c>
      <c r="F129" s="26">
        <v>0.2</v>
      </c>
      <c r="G129" s="26">
        <v>1.1</v>
      </c>
      <c r="H129" s="26">
        <v>0.9</v>
      </c>
      <c r="I129" s="27">
        <v>1.6</v>
      </c>
    </row>
    <row r="130" spans="2:9" ht="15">
      <c r="B130" s="6">
        <v>2010</v>
      </c>
      <c r="C130" s="45">
        <v>4.443341193992802</v>
      </c>
      <c r="D130" s="45">
        <v>0.3992387571883662</v>
      </c>
      <c r="E130" s="45">
        <v>4.044102436804435</v>
      </c>
      <c r="F130" s="45">
        <v>0.045509081130280085</v>
      </c>
      <c r="G130" s="45">
        <v>0.5626577303380084</v>
      </c>
      <c r="H130" s="45">
        <v>0.4095817301725208</v>
      </c>
      <c r="I130" s="46">
        <v>2.782259732737578</v>
      </c>
    </row>
    <row r="131" spans="2:9" ht="15">
      <c r="B131" s="6">
        <v>2011</v>
      </c>
      <c r="C131" s="24">
        <v>8.4</v>
      </c>
      <c r="D131" s="24">
        <v>0.7</v>
      </c>
      <c r="E131" s="24">
        <v>7.7</v>
      </c>
      <c r="F131" s="24">
        <v>0.1</v>
      </c>
      <c r="G131" s="24">
        <v>1.3</v>
      </c>
      <c r="H131" s="24">
        <v>0.8</v>
      </c>
      <c r="I131" s="25">
        <v>5.1</v>
      </c>
    </row>
    <row r="132" spans="2:9" ht="15">
      <c r="B132" s="6">
        <v>2012</v>
      </c>
      <c r="C132" s="24">
        <v>8.3</v>
      </c>
      <c r="D132" s="24">
        <v>0.4</v>
      </c>
      <c r="E132" s="24">
        <v>7.9</v>
      </c>
      <c r="F132" s="24">
        <v>0.1</v>
      </c>
      <c r="G132" s="24">
        <v>1.3</v>
      </c>
      <c r="H132" s="24">
        <v>0.9</v>
      </c>
      <c r="I132" s="25">
        <v>5.2</v>
      </c>
    </row>
    <row r="133" spans="2:9" ht="15">
      <c r="B133" s="6">
        <v>2013</v>
      </c>
      <c r="C133" s="24">
        <v>6.8</v>
      </c>
      <c r="D133" s="24">
        <v>0.4</v>
      </c>
      <c r="E133" s="24">
        <v>6.4</v>
      </c>
      <c r="F133" s="24">
        <v>0.2</v>
      </c>
      <c r="G133" s="24">
        <v>1.2</v>
      </c>
      <c r="H133" s="24">
        <v>1.2</v>
      </c>
      <c r="I133" s="25">
        <v>3.5</v>
      </c>
    </row>
    <row r="134" spans="2:9" ht="15">
      <c r="B134" s="6">
        <v>2014</v>
      </c>
      <c r="C134" s="24">
        <v>6.4</v>
      </c>
      <c r="D134" s="24">
        <v>0.3</v>
      </c>
      <c r="E134" s="24">
        <v>6.1</v>
      </c>
      <c r="F134" s="24">
        <v>0.1</v>
      </c>
      <c r="G134" s="24">
        <v>1.1</v>
      </c>
      <c r="H134" s="24">
        <v>0.7</v>
      </c>
      <c r="I134" s="25">
        <v>3.9</v>
      </c>
    </row>
    <row r="135" spans="2:9" ht="15">
      <c r="B135" s="6">
        <v>2015</v>
      </c>
      <c r="C135" s="45">
        <v>3.273262228760574</v>
      </c>
      <c r="D135" s="45">
        <v>0.12136815005516734</v>
      </c>
      <c r="E135" s="45">
        <v>3.1518940787054066</v>
      </c>
      <c r="F135" s="45">
        <v>0.06987863184994483</v>
      </c>
      <c r="G135" s="45">
        <v>0.5130562706877528</v>
      </c>
      <c r="H135" s="45">
        <v>0.3475542478852519</v>
      </c>
      <c r="I135" s="46">
        <v>1.9878631849944832</v>
      </c>
    </row>
    <row r="136" spans="2:9" ht="15">
      <c r="B136" s="6">
        <v>2016</v>
      </c>
      <c r="C136" s="11">
        <v>6.4</v>
      </c>
      <c r="D136" s="11">
        <v>0.2</v>
      </c>
      <c r="E136" s="11">
        <v>6.2</v>
      </c>
      <c r="F136" s="11">
        <v>0.8</v>
      </c>
      <c r="G136" s="11">
        <v>0.8</v>
      </c>
      <c r="H136" s="11">
        <v>0.6</v>
      </c>
      <c r="I136" s="14">
        <v>3.6</v>
      </c>
    </row>
    <row r="137" spans="2:9" ht="15">
      <c r="B137" s="6">
        <v>2017</v>
      </c>
      <c r="C137" s="11">
        <v>6.3</v>
      </c>
      <c r="D137" s="11">
        <v>0.2</v>
      </c>
      <c r="E137" s="11">
        <v>6.1</v>
      </c>
      <c r="F137" s="11">
        <v>0.2</v>
      </c>
      <c r="G137" s="11">
        <v>0.9</v>
      </c>
      <c r="H137" s="11">
        <v>0.8</v>
      </c>
      <c r="I137" s="14">
        <v>3.9</v>
      </c>
    </row>
    <row r="138" spans="2:9" ht="15">
      <c r="B138" s="6">
        <v>2018</v>
      </c>
      <c r="C138" s="11">
        <v>5.8</v>
      </c>
      <c r="D138" s="11">
        <v>0.2</v>
      </c>
      <c r="E138" s="11">
        <v>5.6</v>
      </c>
      <c r="F138" s="13">
        <v>0</v>
      </c>
      <c r="G138" s="11">
        <v>0.5</v>
      </c>
      <c r="H138" s="11">
        <v>0.7</v>
      </c>
      <c r="I138" s="14">
        <v>3.9</v>
      </c>
    </row>
    <row r="139" spans="2:9" ht="15" customHeight="1">
      <c r="B139" s="6">
        <v>2019</v>
      </c>
      <c r="C139" s="43">
        <v>3.2240212337570133</v>
      </c>
      <c r="D139" s="43">
        <v>0.13471347899379954</v>
      </c>
      <c r="E139" s="43">
        <v>3.089307754763214</v>
      </c>
      <c r="F139" s="43">
        <v>0.012743166931845903</v>
      </c>
      <c r="G139" s="43">
        <v>0.2949132918512909</v>
      </c>
      <c r="H139" s="43">
        <v>0.4059608894002337</v>
      </c>
      <c r="I139" s="44">
        <v>2.1262884251994305</v>
      </c>
    </row>
    <row r="140" spans="2:9" ht="15" customHeight="1">
      <c r="B140" s="6">
        <v>2020</v>
      </c>
      <c r="C140" s="43">
        <v>2.7876855369097546</v>
      </c>
      <c r="D140" s="43">
        <v>0.07220998664115247</v>
      </c>
      <c r="E140" s="43">
        <v>2.7154755502686023</v>
      </c>
      <c r="F140" s="43">
        <v>0.020902890869807296</v>
      </c>
      <c r="G140" s="43">
        <v>0.32874546549787836</v>
      </c>
      <c r="H140" s="43">
        <v>0.3990551893326847</v>
      </c>
      <c r="I140" s="44">
        <v>1.7482417818384282</v>
      </c>
    </row>
    <row r="141" spans="2:9" ht="15" customHeight="1">
      <c r="B141" s="47">
        <v>2021</v>
      </c>
      <c r="C141" s="43">
        <v>2.8198059426465507</v>
      </c>
      <c r="D141" s="43">
        <v>0.0737792237705862</v>
      </c>
      <c r="E141" s="43">
        <v>2.7460267188759646</v>
      </c>
      <c r="F141" s="43">
        <v>0.039588851779338935</v>
      </c>
      <c r="G141" s="43">
        <v>0.3509011862259588</v>
      </c>
      <c r="H141" s="43">
        <v>0.38509155821720603</v>
      </c>
      <c r="I141" s="44">
        <v>1.7455084648163077</v>
      </c>
    </row>
    <row r="142" spans="2:9" ht="15" customHeight="1" thickBot="1">
      <c r="B142" s="48">
        <v>2022</v>
      </c>
      <c r="C142" s="49">
        <v>2.6698624110677933</v>
      </c>
      <c r="D142" s="50">
        <v>0.06573524875735097</v>
      </c>
      <c r="E142" s="49">
        <v>2.7</v>
      </c>
      <c r="F142" s="51">
        <v>0.01685519198906435</v>
      </c>
      <c r="G142" s="51">
        <v>0.5</v>
      </c>
      <c r="H142" s="49">
        <v>0.37249974295832217</v>
      </c>
      <c r="I142" s="52">
        <v>1.5523631821928265</v>
      </c>
    </row>
    <row r="143" spans="2:9" ht="18">
      <c r="B143" s="54" t="s">
        <v>18</v>
      </c>
      <c r="C143" s="54"/>
      <c r="D143" s="54"/>
      <c r="E143" s="54"/>
      <c r="F143" s="54"/>
      <c r="G143" s="54"/>
      <c r="H143" s="54"/>
      <c r="I143" s="54"/>
    </row>
    <row r="144" spans="2:9" ht="18">
      <c r="B144" s="54" t="s">
        <v>14</v>
      </c>
      <c r="C144" s="54"/>
      <c r="D144" s="54"/>
      <c r="E144" s="54"/>
      <c r="F144" s="54"/>
      <c r="G144" s="54"/>
      <c r="H144" s="54"/>
      <c r="I144" s="54"/>
    </row>
    <row r="145" spans="2:8" ht="15">
      <c r="B145" s="7"/>
      <c r="C145" s="28"/>
      <c r="D145" s="28"/>
      <c r="E145" s="28"/>
      <c r="F145" s="28"/>
      <c r="G145" s="28"/>
      <c r="H145" s="28"/>
    </row>
  </sheetData>
  <sheetProtection/>
  <mergeCells count="13">
    <mergeCell ref="B2:I2"/>
    <mergeCell ref="D4:I4"/>
    <mergeCell ref="B4:B6"/>
    <mergeCell ref="C4:C6"/>
    <mergeCell ref="D5:D6"/>
    <mergeCell ref="B143:I143"/>
    <mergeCell ref="B144:I144"/>
    <mergeCell ref="F5:I5"/>
    <mergeCell ref="B75:I75"/>
    <mergeCell ref="B109:I109"/>
    <mergeCell ref="B41:I41"/>
    <mergeCell ref="E5:E6"/>
    <mergeCell ref="C7:I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2015-07-28T05:44:49Z</cp:lastPrinted>
  <dcterms:created xsi:type="dcterms:W3CDTF">2011-09-21T11:55:39Z</dcterms:created>
  <dcterms:modified xsi:type="dcterms:W3CDTF">2023-09-11T08:31:34Z</dcterms:modified>
  <cp:category/>
  <cp:version/>
  <cp:contentType/>
  <cp:contentStatus/>
</cp:coreProperties>
</file>