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1.4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<sst xmlns="http://schemas.openxmlformats.org/spreadsheetml/2006/main" count="35" uniqueCount="22">
  <si>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İlin əvvəlinə qalıq</t>
  </si>
  <si>
    <t>İstehsal</t>
  </si>
  <si>
    <t>İdxal</t>
  </si>
  <si>
    <t xml:space="preserve">Ehtiyatların cəmi </t>
  </si>
  <si>
    <t xml:space="preserve">Toxum üçün </t>
  </si>
  <si>
    <t>Mal-qara və quş yemi üçün</t>
  </si>
  <si>
    <t>spirt istehsalına</t>
  </si>
  <si>
    <t>pivə istehsalına</t>
  </si>
  <si>
    <t>qarışıq yem istehsalına</t>
  </si>
  <si>
    <t>kraxmal istehsalına</t>
  </si>
  <si>
    <t>İxrac</t>
  </si>
  <si>
    <t>İtkilər</t>
  </si>
  <si>
    <t>İlin sonuna qalıq</t>
  </si>
  <si>
    <t xml:space="preserve">İstifadələrin cəmi </t>
  </si>
  <si>
    <t xml:space="preserve">ton </t>
  </si>
  <si>
    <t>1.4. Arpa ehtiyatları və istifadələri</t>
  </si>
  <si>
    <t>-</t>
  </si>
  <si>
    <t xml:space="preserve">          o cümlədən:</t>
  </si>
  <si>
    <t xml:space="preserve">EHTİYATLAR </t>
  </si>
  <si>
    <t xml:space="preserve">İSTİFADƏLƏR  </t>
  </si>
  <si>
    <t>qida məhsullarının istehsalı üçün</t>
  </si>
  <si>
    <t>Qeyri-qida məhsullarının istehsalına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</si>
</sst>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.00000"/>
    <numFmt numFmtId="194" formatCode="0.000000"/>
    <numFmt numFmtId="195" formatCode="0.0000"/>
    <numFmt numFmtId="196" formatCode="0.000"/>
    <numFmt numFmtId="197" formatCode="#,##0.0"/>
  </numFmts>
  <fonts count="45"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Border="1" applyAlignment="1">
      <alignment/>
    </xf>
    <xf numFmtId="1" fontId="41" fillId="0" borderId="0" xfId="0" applyNumberFormat="1" applyFont="1" applyAlignment="1">
      <alignment/>
    </xf>
    <xf numFmtId="0" fontId="41" fillId="0" borderId="0" xfId="0" applyFont="1" applyBorder="1" applyAlignment="1">
      <alignment vertical="center"/>
    </xf>
    <xf numFmtId="3" fontId="41" fillId="0" borderId="0" xfId="0" applyNumberFormat="1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right"/>
    </xf>
    <xf numFmtId="0" fontId="43" fillId="32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1" fontId="43" fillId="0" borderId="10" xfId="0" applyNumberFormat="1" applyFont="1" applyFill="1" applyBorder="1" applyAlignment="1">
      <alignment/>
    </xf>
    <xf numFmtId="3" fontId="41" fillId="0" borderId="10" xfId="0" applyNumberFormat="1" applyFont="1" applyBorder="1" applyAlignment="1">
      <alignment horizontal="right" wrapText="1"/>
    </xf>
    <xf numFmtId="3" fontId="41" fillId="0" borderId="10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 horizontal="right" wrapText="1"/>
    </xf>
    <xf numFmtId="3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1" fontId="43" fillId="32" borderId="10" xfId="0" applyNumberFormat="1" applyFont="1" applyFill="1" applyBorder="1" applyAlignment="1">
      <alignment/>
    </xf>
    <xf numFmtId="1" fontId="43" fillId="0" borderId="10" xfId="0" applyNumberFormat="1" applyFont="1" applyBorder="1" applyAlignment="1">
      <alignment/>
    </xf>
    <xf numFmtId="3" fontId="41" fillId="33" borderId="10" xfId="0" applyNumberFormat="1" applyFont="1" applyFill="1" applyBorder="1" applyAlignment="1">
      <alignment horizontal="right" wrapText="1"/>
    </xf>
    <xf numFmtId="3" fontId="41" fillId="34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right" wrapText="1"/>
    </xf>
    <xf numFmtId="1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/>
    </xf>
    <xf numFmtId="1" fontId="41" fillId="0" borderId="10" xfId="0" applyNumberFormat="1" applyFont="1" applyBorder="1" applyAlignment="1">
      <alignment/>
    </xf>
    <xf numFmtId="3" fontId="41" fillId="0" borderId="10" xfId="0" applyNumberFormat="1" applyFont="1" applyBorder="1" applyAlignment="1">
      <alignment horizontal="right"/>
    </xf>
    <xf numFmtId="0" fontId="41" fillId="34" borderId="10" xfId="0" applyFont="1" applyFill="1" applyBorder="1" applyAlignment="1">
      <alignment horizontal="right" wrapText="1"/>
    </xf>
    <xf numFmtId="0" fontId="41" fillId="0" borderId="10" xfId="0" applyFont="1" applyBorder="1" applyAlignment="1">
      <alignment horizontal="right"/>
    </xf>
    <xf numFmtId="3" fontId="3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1" fillId="0" borderId="10" xfId="0" applyFont="1" applyBorder="1" applyAlignment="1">
      <alignment horizontal="left" wrapText="1" indent="2"/>
    </xf>
    <xf numFmtId="0" fontId="41" fillId="0" borderId="10" xfId="0" applyFont="1" applyBorder="1" applyAlignment="1">
      <alignment horizontal="left" vertical="top" wrapText="1" indent="2"/>
    </xf>
    <xf numFmtId="3" fontId="2" fillId="0" borderId="10" xfId="0" applyNumberFormat="1" applyFont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0" fontId="44" fillId="0" borderId="0" xfId="0" applyFont="1" applyAlignment="1">
      <alignment horizontal="left"/>
    </xf>
    <xf numFmtId="3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3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K28"/>
  <sheetViews>
    <sheetView showGridLines="0" tabSelected="1" zoomScalePageLayoutView="0" workbookViewId="0" topLeftCell="A1">
      <selection activeCell="R4" sqref="R4"/>
    </sheetView>
  </sheetViews>
  <sheetFormatPr defaultColWidth="9.140625" defaultRowHeight="12.75"/>
  <cols>
    <col min="1" max="1" width="7.00390625" style="1" customWidth="1"/>
    <col min="2" max="2" width="47.57421875" style="1" customWidth="1"/>
    <col min="3" max="13" width="12.7109375" style="1" customWidth="1"/>
    <col min="14" max="14" width="11.421875" style="1" customWidth="1"/>
    <col min="15" max="15" width="11.28125" style="1" customWidth="1"/>
    <col min="16" max="16" width="12.8515625" style="1" customWidth="1"/>
    <col min="17" max="17" width="10.00390625" style="1" customWidth="1"/>
    <col min="18" max="18" width="10.28125" style="1" customWidth="1"/>
    <col min="19" max="16384" width="9.140625" style="1" customWidth="1"/>
  </cols>
  <sheetData>
    <row r="2" spans="2:17" ht="15">
      <c r="B2" s="53" t="s">
        <v>15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2:18" ht="15">
      <c r="B3" s="2"/>
      <c r="N3" s="8"/>
      <c r="R3" s="8" t="s">
        <v>14</v>
      </c>
    </row>
    <row r="4" spans="2:63" ht="32.25" customHeight="1">
      <c r="B4" s="40"/>
      <c r="C4" s="41">
        <v>2007</v>
      </c>
      <c r="D4" s="41">
        <v>2008</v>
      </c>
      <c r="E4" s="41">
        <v>2009</v>
      </c>
      <c r="F4" s="41">
        <v>2010</v>
      </c>
      <c r="G4" s="41">
        <v>2011</v>
      </c>
      <c r="H4" s="41">
        <v>2012</v>
      </c>
      <c r="I4" s="41">
        <v>2013</v>
      </c>
      <c r="J4" s="41">
        <v>2014</v>
      </c>
      <c r="K4" s="41">
        <v>2015</v>
      </c>
      <c r="L4" s="42">
        <v>2016</v>
      </c>
      <c r="M4" s="42">
        <v>2017</v>
      </c>
      <c r="N4" s="42">
        <v>2018</v>
      </c>
      <c r="O4" s="43">
        <v>2019</v>
      </c>
      <c r="P4" s="43">
        <v>2020</v>
      </c>
      <c r="Q4" s="43">
        <v>2021</v>
      </c>
      <c r="R4" s="43">
        <v>2022</v>
      </c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2:63" s="3" customFormat="1" ht="26.25" customHeight="1">
      <c r="B5" s="54" t="s">
        <v>18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AZ5" s="9"/>
      <c r="BA5" s="10"/>
      <c r="BB5" s="9"/>
      <c r="BC5" s="10"/>
      <c r="BD5" s="11"/>
      <c r="BE5" s="11"/>
      <c r="BF5" s="11"/>
      <c r="BG5" s="11"/>
      <c r="BH5" s="11"/>
      <c r="BI5" s="11"/>
      <c r="BJ5" s="11"/>
      <c r="BK5" s="1"/>
    </row>
    <row r="6" spans="2:18" ht="16.5" customHeight="1">
      <c r="B6" s="44" t="s">
        <v>0</v>
      </c>
      <c r="C6" s="12">
        <v>159044</v>
      </c>
      <c r="D6" s="12">
        <v>172866</v>
      </c>
      <c r="E6" s="12">
        <v>218771</v>
      </c>
      <c r="F6" s="12">
        <v>245044</v>
      </c>
      <c r="G6" s="12">
        <v>204843</v>
      </c>
      <c r="H6" s="13">
        <v>225732</v>
      </c>
      <c r="I6" s="12">
        <v>260335</v>
      </c>
      <c r="J6" s="14">
        <v>284348</v>
      </c>
      <c r="K6" s="14">
        <v>288055</v>
      </c>
      <c r="L6" s="15">
        <v>382912</v>
      </c>
      <c r="M6" s="15">
        <v>349813</v>
      </c>
      <c r="N6" s="32">
        <v>247761</v>
      </c>
      <c r="O6" s="32">
        <v>276670</v>
      </c>
      <c r="P6" s="32">
        <v>329660</v>
      </c>
      <c r="Q6" s="32">
        <v>378773</v>
      </c>
      <c r="R6" s="32">
        <v>277577</v>
      </c>
    </row>
    <row r="7" spans="2:61" ht="16.5" customHeight="1">
      <c r="B7" s="44" t="s">
        <v>1</v>
      </c>
      <c r="C7" s="12">
        <v>474646</v>
      </c>
      <c r="D7" s="12">
        <v>605525</v>
      </c>
      <c r="E7" s="12">
        <v>643680</v>
      </c>
      <c r="F7" s="12">
        <v>513302</v>
      </c>
      <c r="G7" s="12">
        <v>616440</v>
      </c>
      <c r="H7" s="14">
        <v>721203</v>
      </c>
      <c r="I7" s="12">
        <v>799043</v>
      </c>
      <c r="J7" s="14">
        <v>681759</v>
      </c>
      <c r="K7" s="14">
        <v>1036482</v>
      </c>
      <c r="L7" s="15">
        <v>928923</v>
      </c>
      <c r="M7" s="15">
        <v>792182</v>
      </c>
      <c r="N7" s="32">
        <v>916036</v>
      </c>
      <c r="O7" s="32">
        <v>988184</v>
      </c>
      <c r="P7" s="32">
        <v>992439</v>
      </c>
      <c r="Q7" s="32">
        <v>1116729</v>
      </c>
      <c r="R7" s="32">
        <v>1069446</v>
      </c>
      <c r="AZ7" s="10"/>
      <c r="BA7" s="9"/>
      <c r="BB7" s="10"/>
      <c r="BC7" s="11"/>
      <c r="BD7" s="11"/>
      <c r="BE7" s="11"/>
      <c r="BF7" s="11"/>
      <c r="BG7" s="11"/>
      <c r="BH7" s="11"/>
      <c r="BI7" s="11"/>
    </row>
    <row r="8" spans="2:20" ht="16.5" customHeight="1">
      <c r="B8" s="44" t="s">
        <v>2</v>
      </c>
      <c r="C8" s="12">
        <v>3864</v>
      </c>
      <c r="D8" s="12">
        <v>17481</v>
      </c>
      <c r="E8" s="12">
        <v>8833</v>
      </c>
      <c r="F8" s="12">
        <v>72310</v>
      </c>
      <c r="G8" s="12">
        <v>41098</v>
      </c>
      <c r="H8" s="14">
        <v>36850</v>
      </c>
      <c r="I8" s="12">
        <v>17913</v>
      </c>
      <c r="J8" s="14">
        <v>123706</v>
      </c>
      <c r="K8" s="14">
        <v>53899</v>
      </c>
      <c r="L8" s="15">
        <v>1279</v>
      </c>
      <c r="M8" s="15">
        <v>46814</v>
      </c>
      <c r="N8" s="32">
        <f>15067+1</f>
        <v>15068</v>
      </c>
      <c r="O8" s="32">
        <v>14160</v>
      </c>
      <c r="P8" s="32">
        <v>56284</v>
      </c>
      <c r="Q8" s="32">
        <v>15700</v>
      </c>
      <c r="R8" s="32">
        <v>4404</v>
      </c>
      <c r="S8" s="4"/>
      <c r="T8" s="4"/>
    </row>
    <row r="9" spans="2:61" ht="16.5" customHeight="1">
      <c r="B9" s="45" t="s">
        <v>3</v>
      </c>
      <c r="C9" s="16">
        <v>637554</v>
      </c>
      <c r="D9" s="16">
        <v>795872</v>
      </c>
      <c r="E9" s="16">
        <v>871284</v>
      </c>
      <c r="F9" s="16">
        <v>830656</v>
      </c>
      <c r="G9" s="16">
        <v>862381</v>
      </c>
      <c r="H9" s="17">
        <v>983785</v>
      </c>
      <c r="I9" s="16">
        <v>1077291</v>
      </c>
      <c r="J9" s="18">
        <v>1089813</v>
      </c>
      <c r="K9" s="17">
        <v>1378436</v>
      </c>
      <c r="L9" s="19">
        <v>1313114</v>
      </c>
      <c r="M9" s="19">
        <v>1188809</v>
      </c>
      <c r="N9" s="34">
        <f>N6+N7+N8</f>
        <v>1178865</v>
      </c>
      <c r="O9" s="34">
        <f>O6+O7+O8</f>
        <v>1279014</v>
      </c>
      <c r="P9" s="34">
        <f>P6+P7+P8</f>
        <v>1378383</v>
      </c>
      <c r="Q9" s="34">
        <f>Q6+Q7+Q8</f>
        <v>1511202</v>
      </c>
      <c r="R9" s="34">
        <f>R6+R7+R8</f>
        <v>1351427</v>
      </c>
      <c r="AZ9" s="10"/>
      <c r="BA9" s="20"/>
      <c r="BB9" s="21"/>
      <c r="BC9" s="11"/>
      <c r="BD9" s="11"/>
      <c r="BE9" s="11"/>
      <c r="BF9" s="11"/>
      <c r="BG9" s="11"/>
      <c r="BH9" s="11"/>
      <c r="BI9" s="11"/>
    </row>
    <row r="10" spans="2:61" s="5" customFormat="1" ht="26.25" customHeight="1">
      <c r="B10" s="55" t="s">
        <v>19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AZ10" s="10"/>
      <c r="BA10" s="20"/>
      <c r="BB10" s="21"/>
      <c r="BC10" s="11"/>
      <c r="BD10" s="11"/>
      <c r="BE10" s="11"/>
      <c r="BF10" s="11"/>
      <c r="BG10" s="11"/>
      <c r="BH10" s="11"/>
      <c r="BI10" s="11"/>
    </row>
    <row r="11" spans="2:61" ht="16.5" customHeight="1">
      <c r="B11" s="44" t="s">
        <v>4</v>
      </c>
      <c r="C11" s="22">
        <v>43354</v>
      </c>
      <c r="D11" s="22">
        <v>50953</v>
      </c>
      <c r="E11" s="22">
        <v>51744</v>
      </c>
      <c r="F11" s="12">
        <v>52934</v>
      </c>
      <c r="G11" s="12">
        <v>60835</v>
      </c>
      <c r="H11" s="14">
        <v>66574</v>
      </c>
      <c r="I11" s="23">
        <v>73133</v>
      </c>
      <c r="J11" s="14">
        <v>73587</v>
      </c>
      <c r="K11" s="14">
        <v>74639</v>
      </c>
      <c r="L11" s="24">
        <v>69965</v>
      </c>
      <c r="M11" s="24">
        <v>69164</v>
      </c>
      <c r="N11" s="33">
        <f>71054-1</f>
        <v>71053</v>
      </c>
      <c r="O11" s="35">
        <f>78032+1</f>
        <v>78033</v>
      </c>
      <c r="P11" s="35">
        <v>78061</v>
      </c>
      <c r="Q11" s="35">
        <f>86078-1</f>
        <v>86077</v>
      </c>
      <c r="R11" s="35">
        <v>84202</v>
      </c>
      <c r="AZ11" s="10"/>
      <c r="BA11" s="20"/>
      <c r="BB11" s="21"/>
      <c r="BC11" s="11"/>
      <c r="BD11" s="11"/>
      <c r="BE11" s="11"/>
      <c r="BF11" s="11"/>
      <c r="BG11" s="11"/>
      <c r="BH11" s="11"/>
      <c r="BI11" s="11"/>
    </row>
    <row r="12" spans="2:20" ht="16.5" customHeight="1">
      <c r="B12" s="44" t="s">
        <v>5</v>
      </c>
      <c r="C12" s="22">
        <v>399736</v>
      </c>
      <c r="D12" s="22">
        <v>498999</v>
      </c>
      <c r="E12" s="22">
        <v>546281</v>
      </c>
      <c r="F12" s="12">
        <v>541466</v>
      </c>
      <c r="G12" s="12">
        <v>546061</v>
      </c>
      <c r="H12" s="14">
        <v>622934</v>
      </c>
      <c r="I12" s="23">
        <v>682142</v>
      </c>
      <c r="J12" s="14">
        <v>690071</v>
      </c>
      <c r="K12" s="14">
        <v>872827</v>
      </c>
      <c r="L12" s="24">
        <v>831465</v>
      </c>
      <c r="M12" s="24">
        <v>829668</v>
      </c>
      <c r="N12" s="33">
        <v>746458</v>
      </c>
      <c r="O12" s="33">
        <v>809873</v>
      </c>
      <c r="P12" s="33">
        <v>872794</v>
      </c>
      <c r="Q12" s="33">
        <v>1031364</v>
      </c>
      <c r="R12" s="33">
        <v>992942</v>
      </c>
      <c r="S12" s="4"/>
      <c r="T12" s="4"/>
    </row>
    <row r="13" spans="2:18" ht="16.5" customHeight="1">
      <c r="B13" s="44" t="s">
        <v>20</v>
      </c>
      <c r="C13" s="12">
        <v>5571</v>
      </c>
      <c r="D13" s="12">
        <v>6954</v>
      </c>
      <c r="E13" s="25">
        <v>5943</v>
      </c>
      <c r="F13" s="25">
        <v>9000</v>
      </c>
      <c r="G13" s="12">
        <v>7574</v>
      </c>
      <c r="H13" s="7">
        <v>8640</v>
      </c>
      <c r="I13" s="12">
        <v>9962</v>
      </c>
      <c r="J13" s="14">
        <v>10072</v>
      </c>
      <c r="K13" s="14">
        <v>12607</v>
      </c>
      <c r="L13" s="24">
        <v>11533</v>
      </c>
      <c r="M13" s="24">
        <v>11642</v>
      </c>
      <c r="N13" s="33">
        <f>N15+N16</f>
        <v>11554</v>
      </c>
      <c r="O13" s="33">
        <f>O15+O16</f>
        <v>12433</v>
      </c>
      <c r="P13" s="33">
        <v>13306</v>
      </c>
      <c r="Q13" s="24">
        <f>Q15+Q16</f>
        <v>58953</v>
      </c>
      <c r="R13" s="14">
        <f>R15+R16</f>
        <v>58644</v>
      </c>
    </row>
    <row r="14" spans="2:18" ht="16.5" customHeight="1">
      <c r="B14" s="44" t="s">
        <v>17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33"/>
      <c r="P14" s="36"/>
      <c r="Q14" s="24"/>
      <c r="R14" s="14"/>
    </row>
    <row r="15" spans="2:20" ht="16.5" customHeight="1">
      <c r="B15" s="46" t="s">
        <v>6</v>
      </c>
      <c r="C15" s="25">
        <v>42</v>
      </c>
      <c r="D15" s="25">
        <v>52</v>
      </c>
      <c r="E15" s="25">
        <v>92</v>
      </c>
      <c r="F15" s="25">
        <v>50</v>
      </c>
      <c r="G15" s="25">
        <v>64</v>
      </c>
      <c r="H15" s="7">
        <v>73</v>
      </c>
      <c r="I15" s="26">
        <v>80</v>
      </c>
      <c r="J15" s="14">
        <v>81</v>
      </c>
      <c r="K15" s="14">
        <v>103</v>
      </c>
      <c r="L15" s="24">
        <v>98</v>
      </c>
      <c r="M15" s="24">
        <v>89</v>
      </c>
      <c r="N15" s="32">
        <f>88-1</f>
        <v>87</v>
      </c>
      <c r="O15" s="32">
        <v>95</v>
      </c>
      <c r="P15" s="14">
        <v>103</v>
      </c>
      <c r="Q15" s="15">
        <v>112</v>
      </c>
      <c r="R15" s="14">
        <v>101</v>
      </c>
      <c r="S15" s="4"/>
      <c r="T15" s="4"/>
    </row>
    <row r="16" spans="2:20" ht="16.5" customHeight="1">
      <c r="B16" s="47" t="s">
        <v>7</v>
      </c>
      <c r="C16" s="12">
        <v>5529</v>
      </c>
      <c r="D16" s="12">
        <v>6902</v>
      </c>
      <c r="E16" s="12">
        <v>5851</v>
      </c>
      <c r="F16" s="12">
        <v>8950</v>
      </c>
      <c r="G16" s="12">
        <v>7510</v>
      </c>
      <c r="H16" s="14">
        <v>8567</v>
      </c>
      <c r="I16" s="12">
        <v>9882</v>
      </c>
      <c r="J16" s="14">
        <v>9991</v>
      </c>
      <c r="K16" s="14">
        <v>12504</v>
      </c>
      <c r="L16" s="24">
        <v>11435</v>
      </c>
      <c r="M16" s="24">
        <v>11553</v>
      </c>
      <c r="N16" s="33">
        <f>11467</f>
        <v>11467</v>
      </c>
      <c r="O16" s="33">
        <v>12338</v>
      </c>
      <c r="P16" s="32">
        <v>13203</v>
      </c>
      <c r="Q16" s="24">
        <v>58841</v>
      </c>
      <c r="R16" s="14">
        <f>58544-1</f>
        <v>58543</v>
      </c>
      <c r="S16" s="4"/>
      <c r="T16" s="4"/>
    </row>
    <row r="17" spans="2:18" ht="16.5" customHeight="1">
      <c r="B17" s="44" t="s">
        <v>21</v>
      </c>
      <c r="C17" s="25">
        <v>148</v>
      </c>
      <c r="D17" s="25">
        <v>185</v>
      </c>
      <c r="E17" s="25">
        <v>202</v>
      </c>
      <c r="F17" s="25">
        <v>456</v>
      </c>
      <c r="G17" s="25">
        <v>269</v>
      </c>
      <c r="H17" s="25">
        <v>306</v>
      </c>
      <c r="I17" s="25">
        <v>335</v>
      </c>
      <c r="J17" s="14">
        <v>339</v>
      </c>
      <c r="K17" s="14">
        <v>429</v>
      </c>
      <c r="L17" s="24">
        <v>409</v>
      </c>
      <c r="M17" s="24">
        <v>371</v>
      </c>
      <c r="N17" s="32">
        <f>N19+N20</f>
        <v>366</v>
      </c>
      <c r="O17" s="32">
        <f>O19+O20</f>
        <v>398</v>
      </c>
      <c r="P17" s="32">
        <v>429</v>
      </c>
      <c r="Q17" s="15">
        <f>Q19+Q20</f>
        <v>470</v>
      </c>
      <c r="R17" s="14">
        <f>R19+R20</f>
        <v>421</v>
      </c>
    </row>
    <row r="18" spans="2:18" ht="16.5" customHeight="1">
      <c r="B18" s="44" t="s">
        <v>17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32"/>
      <c r="P18" s="37"/>
      <c r="Q18" s="15"/>
      <c r="R18" s="14"/>
    </row>
    <row r="19" spans="2:20" ht="16.5" customHeight="1">
      <c r="B19" s="47" t="s">
        <v>8</v>
      </c>
      <c r="C19" s="25">
        <v>148</v>
      </c>
      <c r="D19" s="25">
        <v>185</v>
      </c>
      <c r="E19" s="25">
        <v>202</v>
      </c>
      <c r="F19" s="25">
        <v>438</v>
      </c>
      <c r="G19" s="25">
        <v>264</v>
      </c>
      <c r="H19" s="27">
        <v>301</v>
      </c>
      <c r="I19" s="26">
        <v>329</v>
      </c>
      <c r="J19" s="14">
        <v>333</v>
      </c>
      <c r="K19" s="14">
        <v>422</v>
      </c>
      <c r="L19" s="24">
        <v>402</v>
      </c>
      <c r="M19" s="24">
        <v>364</v>
      </c>
      <c r="N19" s="32">
        <f>361-1</f>
        <v>360</v>
      </c>
      <c r="O19" s="32">
        <v>391</v>
      </c>
      <c r="P19" s="32">
        <v>422</v>
      </c>
      <c r="Q19" s="15">
        <v>462</v>
      </c>
      <c r="R19" s="14">
        <f>413+1</f>
        <v>414</v>
      </c>
      <c r="S19" s="4"/>
      <c r="T19" s="4"/>
    </row>
    <row r="20" spans="2:20" ht="16.5" customHeight="1">
      <c r="B20" s="47" t="s">
        <v>9</v>
      </c>
      <c r="C20" s="25" t="s">
        <v>16</v>
      </c>
      <c r="D20" s="25" t="s">
        <v>16</v>
      </c>
      <c r="E20" s="25" t="s">
        <v>16</v>
      </c>
      <c r="F20" s="25">
        <v>18</v>
      </c>
      <c r="G20" s="25">
        <v>5</v>
      </c>
      <c r="H20" s="28">
        <v>5</v>
      </c>
      <c r="I20" s="26">
        <v>6</v>
      </c>
      <c r="J20" s="14">
        <v>6</v>
      </c>
      <c r="K20" s="14">
        <v>7</v>
      </c>
      <c r="L20" s="24">
        <v>7</v>
      </c>
      <c r="M20" s="24">
        <v>7</v>
      </c>
      <c r="N20" s="32">
        <v>6</v>
      </c>
      <c r="O20" s="32">
        <v>7</v>
      </c>
      <c r="P20" s="32">
        <v>7</v>
      </c>
      <c r="Q20" s="15">
        <v>8</v>
      </c>
      <c r="R20" s="14">
        <v>7</v>
      </c>
      <c r="S20" s="4"/>
      <c r="T20" s="4"/>
    </row>
    <row r="21" spans="2:18" ht="16.5" customHeight="1">
      <c r="B21" s="44" t="s">
        <v>10</v>
      </c>
      <c r="C21" s="25" t="s">
        <v>16</v>
      </c>
      <c r="D21" s="25" t="s">
        <v>16</v>
      </c>
      <c r="E21" s="25">
        <v>160</v>
      </c>
      <c r="F21" s="25" t="s">
        <v>16</v>
      </c>
      <c r="G21" s="25" t="s">
        <v>16</v>
      </c>
      <c r="H21" s="25" t="s">
        <v>16</v>
      </c>
      <c r="I21" s="25" t="s">
        <v>16</v>
      </c>
      <c r="J21" s="25" t="s">
        <v>16</v>
      </c>
      <c r="K21" s="29" t="s">
        <v>16</v>
      </c>
      <c r="L21" s="24">
        <v>16566</v>
      </c>
      <c r="M21" s="38" t="s">
        <v>16</v>
      </c>
      <c r="N21" s="33">
        <v>42810</v>
      </c>
      <c r="O21" s="33">
        <v>16121</v>
      </c>
      <c r="P21" s="39" t="s">
        <v>16</v>
      </c>
      <c r="Q21" s="15">
        <v>36359</v>
      </c>
      <c r="R21" s="14">
        <f>17562-1</f>
        <v>17561</v>
      </c>
    </row>
    <row r="22" spans="2:20" ht="16.5" customHeight="1">
      <c r="B22" s="44" t="s">
        <v>11</v>
      </c>
      <c r="C22" s="25">
        <v>15879</v>
      </c>
      <c r="D22" s="12">
        <v>20010</v>
      </c>
      <c r="E22" s="12">
        <v>21910</v>
      </c>
      <c r="F22" s="25">
        <v>21957</v>
      </c>
      <c r="G22" s="25">
        <v>21910</v>
      </c>
      <c r="H22" s="25">
        <v>24996</v>
      </c>
      <c r="I22" s="30">
        <v>27371</v>
      </c>
      <c r="J22" s="14">
        <v>27689</v>
      </c>
      <c r="K22" s="14">
        <v>35022</v>
      </c>
      <c r="L22" s="24">
        <v>33363</v>
      </c>
      <c r="M22" s="24">
        <v>30203</v>
      </c>
      <c r="N22" s="32">
        <f>29951+3</f>
        <v>29954</v>
      </c>
      <c r="O22" s="33">
        <v>32496</v>
      </c>
      <c r="P22" s="33">
        <v>35020</v>
      </c>
      <c r="Q22" s="15">
        <f>20401+1</f>
        <v>20402</v>
      </c>
      <c r="R22" s="14">
        <f>18244+1</f>
        <v>18245</v>
      </c>
      <c r="S22" s="4"/>
      <c r="T22" s="4"/>
    </row>
    <row r="23" spans="2:20" ht="16.5" customHeight="1">
      <c r="B23" s="44" t="s">
        <v>12</v>
      </c>
      <c r="C23" s="12">
        <v>172866</v>
      </c>
      <c r="D23" s="7">
        <v>218771</v>
      </c>
      <c r="E23" s="7">
        <v>245044</v>
      </c>
      <c r="F23" s="12">
        <v>204843</v>
      </c>
      <c r="G23" s="12">
        <v>225732</v>
      </c>
      <c r="H23" s="31">
        <v>260335</v>
      </c>
      <c r="I23" s="23">
        <v>284348</v>
      </c>
      <c r="J23" s="14">
        <v>288055</v>
      </c>
      <c r="K23" s="14">
        <v>382912</v>
      </c>
      <c r="L23" s="24">
        <v>349813</v>
      </c>
      <c r="M23" s="24">
        <v>247761</v>
      </c>
      <c r="N23" s="32">
        <v>276670</v>
      </c>
      <c r="O23" s="32">
        <v>329660</v>
      </c>
      <c r="P23" s="32">
        <v>378773</v>
      </c>
      <c r="Q23" s="15">
        <f>277576+1</f>
        <v>277577</v>
      </c>
      <c r="R23" s="15">
        <v>179412</v>
      </c>
      <c r="S23" s="4"/>
      <c r="T23" s="4"/>
    </row>
    <row r="24" spans="2:18" ht="16.5" customHeight="1">
      <c r="B24" s="45" t="s">
        <v>13</v>
      </c>
      <c r="C24" s="16">
        <v>637554</v>
      </c>
      <c r="D24" s="16">
        <v>795872</v>
      </c>
      <c r="E24" s="16">
        <v>871284</v>
      </c>
      <c r="F24" s="16">
        <v>830656</v>
      </c>
      <c r="G24" s="16">
        <v>862381</v>
      </c>
      <c r="H24" s="18">
        <v>983785</v>
      </c>
      <c r="I24" s="16">
        <v>1077291</v>
      </c>
      <c r="J24" s="17">
        <v>1089813</v>
      </c>
      <c r="K24" s="16">
        <v>1378436</v>
      </c>
      <c r="L24" s="48">
        <v>1313114</v>
      </c>
      <c r="M24" s="48">
        <v>1188809</v>
      </c>
      <c r="N24" s="49">
        <f>N11+N12+N13+N17+N21+N22+N23</f>
        <v>1178865</v>
      </c>
      <c r="O24" s="49">
        <f>O11+O12+O13+O17+O21+O22+O23</f>
        <v>1279014</v>
      </c>
      <c r="P24" s="49">
        <v>1378383</v>
      </c>
      <c r="Q24" s="48">
        <f>Q11+Q12+Q13+Q17+Q22+Q23+Q21</f>
        <v>1511202</v>
      </c>
      <c r="R24" s="48">
        <f>R11+R12+R13+R17+R22+R23+R21</f>
        <v>1351427</v>
      </c>
    </row>
    <row r="25" spans="3:10" ht="15">
      <c r="C25" s="6"/>
      <c r="D25" s="6"/>
      <c r="E25" s="6"/>
      <c r="F25" s="6"/>
      <c r="G25" s="6"/>
      <c r="H25" s="6"/>
      <c r="I25" s="6"/>
      <c r="J25" s="6"/>
    </row>
    <row r="26" spans="2:9" ht="15">
      <c r="B26" s="50"/>
      <c r="C26" s="50"/>
      <c r="D26" s="50"/>
      <c r="E26" s="50"/>
      <c r="F26" s="50"/>
      <c r="G26" s="50"/>
      <c r="H26" s="50"/>
      <c r="I26" s="50"/>
    </row>
    <row r="27" spans="3:10" ht="15">
      <c r="C27" s="6"/>
      <c r="D27" s="6"/>
      <c r="E27" s="6"/>
      <c r="F27" s="6"/>
      <c r="G27" s="6"/>
      <c r="H27" s="6"/>
      <c r="I27" s="6"/>
      <c r="J27" s="6"/>
    </row>
    <row r="28" spans="3:10" ht="15">
      <c r="C28" s="6"/>
      <c r="D28" s="6"/>
      <c r="E28" s="6"/>
      <c r="F28" s="6"/>
      <c r="G28" s="6"/>
      <c r="H28" s="6"/>
      <c r="I28" s="6"/>
      <c r="J28" s="6"/>
    </row>
  </sheetData>
  <sheetProtection/>
  <mergeCells count="6">
    <mergeCell ref="B26:I26"/>
    <mergeCell ref="C14:N14"/>
    <mergeCell ref="C18:N18"/>
    <mergeCell ref="B2:Q2"/>
    <mergeCell ref="B5:R5"/>
    <mergeCell ref="B10:R10"/>
  </mergeCells>
  <printOptions/>
  <pageMargins left="0.5" right="0.5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2014-06-25T11:05:03Z</cp:lastPrinted>
  <dcterms:created xsi:type="dcterms:W3CDTF">2012-07-30T12:01:15Z</dcterms:created>
  <dcterms:modified xsi:type="dcterms:W3CDTF">2023-07-21T05:16:46Z</dcterms:modified>
  <cp:category/>
  <cp:version/>
  <cp:contentType/>
  <cp:contentStatus/>
</cp:coreProperties>
</file>