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<sst xmlns="http://schemas.openxmlformats.org/spreadsheetml/2006/main" count="39" uniqueCount="30">
  <si>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-</t>
  </si>
  <si>
    <t>Total of grains (excluding paddy)</t>
  </si>
  <si>
    <t>wheat</t>
  </si>
  <si>
    <t>barley</t>
  </si>
  <si>
    <t>maize</t>
  </si>
  <si>
    <t>porridge</t>
  </si>
  <si>
    <t>other kinds of grains</t>
  </si>
  <si>
    <t>Leguminous</t>
  </si>
  <si>
    <t>Potato</t>
  </si>
  <si>
    <t>Vegetables of all kinds</t>
  </si>
  <si>
    <t>onion</t>
  </si>
  <si>
    <t>other vegetables</t>
  </si>
  <si>
    <t>Market garden crops</t>
  </si>
  <si>
    <t>Fruit and berries</t>
  </si>
  <si>
    <t>Grape</t>
  </si>
  <si>
    <t xml:space="preserve"> RESOURCES</t>
  </si>
  <si>
    <t xml:space="preserve"> UTILIZATION</t>
  </si>
  <si>
    <r>
      <t xml:space="preserve">
</t>
    </r>
    <r>
      <rPr>
        <b/>
        <i/>
        <sz val="9.5"/>
        <color indexed="8"/>
        <rFont val="Times New Roman"/>
        <family val="1"/>
      </rPr>
      <t xml:space="preserve">Stocks at the beginning of year  </t>
    </r>
  </si>
  <si>
    <r>
      <t xml:space="preserve"> </t>
    </r>
    <r>
      <rPr>
        <b/>
        <i/>
        <sz val="9.5"/>
        <color indexed="8"/>
        <rFont val="Times New Roman"/>
        <family val="1"/>
      </rPr>
      <t>Production</t>
    </r>
  </si>
  <si>
    <r>
      <t xml:space="preserve">
</t>
    </r>
    <r>
      <rPr>
        <b/>
        <i/>
        <sz val="9.5"/>
        <color indexed="8"/>
        <rFont val="Times New Roman"/>
        <family val="1"/>
      </rPr>
      <t>Import</t>
    </r>
  </si>
  <si>
    <r>
      <t xml:space="preserve">
</t>
    </r>
    <r>
      <rPr>
        <b/>
        <i/>
        <sz val="9.5"/>
        <color indexed="8"/>
        <rFont val="Times New Roman"/>
        <family val="1"/>
      </rPr>
      <t>Total of resources</t>
    </r>
  </si>
  <si>
    <r>
      <t xml:space="preserve">
</t>
    </r>
    <r>
      <rPr>
        <b/>
        <i/>
        <sz val="9.5"/>
        <color indexed="8"/>
        <rFont val="Times New Roman"/>
        <family val="1"/>
      </rPr>
      <t xml:space="preserve"> For</t>
    </r>
    <r>
      <rPr>
        <b/>
        <sz val="9.5"/>
        <color indexed="8"/>
        <rFont val="Times New Roman"/>
        <family val="1"/>
      </rPr>
      <t xml:space="preserve"> s</t>
    </r>
    <r>
      <rPr>
        <b/>
        <i/>
        <sz val="9.5"/>
        <color indexed="8"/>
        <rFont val="Times New Roman"/>
        <family val="1"/>
      </rPr>
      <t>eed</t>
    </r>
  </si>
  <si>
    <r>
      <t xml:space="preserve">
</t>
    </r>
    <r>
      <rPr>
        <b/>
        <i/>
        <sz val="9.5"/>
        <color indexed="8"/>
        <rFont val="Times New Roman"/>
        <family val="1"/>
      </rPr>
      <t>For</t>
    </r>
    <r>
      <rPr>
        <b/>
        <sz val="9.5"/>
        <color indexed="8"/>
        <rFont val="Times New Roman"/>
        <family val="1"/>
      </rPr>
      <t xml:space="preserve"> </t>
    </r>
    <r>
      <rPr>
        <b/>
        <i/>
        <sz val="9.5"/>
        <color indexed="8"/>
        <rFont val="Times New Roman"/>
        <family val="1"/>
      </rPr>
      <t>fodder of cattle and poultries</t>
    </r>
  </si>
  <si>
    <r>
      <t xml:space="preserve">
</t>
    </r>
    <r>
      <rPr>
        <b/>
        <i/>
        <sz val="9.5"/>
        <color indexed="8"/>
        <rFont val="Times New Roman"/>
        <family val="1"/>
      </rPr>
      <t>Export</t>
    </r>
  </si>
  <si>
    <r>
      <t xml:space="preserve">     </t>
    </r>
    <r>
      <rPr>
        <b/>
        <i/>
        <sz val="9.5"/>
        <color indexed="8"/>
        <rFont val="Times New Roman"/>
        <family val="1"/>
      </rPr>
      <t>Losses</t>
    </r>
  </si>
  <si>
    <r>
      <t xml:space="preserve"> 
</t>
    </r>
    <r>
      <rPr>
        <b/>
        <i/>
        <sz val="9.5"/>
        <color indexed="8"/>
        <rFont val="Times New Roman"/>
        <family val="1"/>
      </rPr>
      <t>Stocks at the end of year</t>
    </r>
  </si>
  <si>
    <r>
      <t xml:space="preserve">
</t>
    </r>
    <r>
      <rPr>
        <b/>
        <i/>
        <sz val="9.5"/>
        <color indexed="8"/>
        <rFont val="Times New Roman"/>
        <family val="1"/>
      </rPr>
      <t>Total of utilizations</t>
    </r>
  </si>
  <si>
    <t>For production of food and non-food products</t>
  </si>
  <si>
    <t>Personal consumption fund</t>
  </si>
  <si>
    <t xml:space="preserve">       Summary food balance of Azerbaijan in 2022, by crop products, ton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</si>
</sst>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b/>
      <i/>
      <sz val="9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9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3" fontId="48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0" fontId="49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wrapText="1" indent="1"/>
    </xf>
    <xf numFmtId="0" fontId="50" fillId="0" borderId="14" xfId="0" applyFont="1" applyBorder="1" applyAlignment="1">
      <alignment horizontal="left" wrapText="1" indent="2"/>
    </xf>
    <xf numFmtId="0" fontId="50" fillId="0" borderId="15" xfId="0" applyFont="1" applyBorder="1" applyAlignment="1">
      <alignment horizontal="left" wrapText="1" inden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2.140625" style="0" customWidth="1"/>
    <col min="2" max="2" width="14.140625" style="0" customWidth="1"/>
    <col min="3" max="4" width="10.140625" style="0" customWidth="1"/>
    <col min="6" max="6" width="10.00390625" style="0" customWidth="1"/>
    <col min="7" max="7" width="9.28125" style="0" bestFit="1" customWidth="1"/>
    <col min="8" max="8" width="10.140625" style="0" customWidth="1"/>
    <col min="9" max="9" width="11.421875" style="0" customWidth="1"/>
    <col min="10" max="10" width="12.57421875" style="0" customWidth="1"/>
    <col min="11" max="11" width="7.8515625" style="0" customWidth="1"/>
    <col min="12" max="12" width="7.00390625" style="0" customWidth="1"/>
    <col min="13" max="13" width="9.57421875" style="0" customWidth="1"/>
    <col min="14" max="14" width="10.57421875" style="0" customWidth="1"/>
  </cols>
  <sheetData>
    <row r="1" spans="2:12" ht="13.5" customHeight="1">
      <c r="B1" s="1"/>
      <c r="L1" s="2"/>
    </row>
    <row r="2" spans="2:14" ht="15" customHeight="1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15" customHeight="1" thickBot="1">
      <c r="B3" s="3"/>
    </row>
    <row r="4" spans="2:14" ht="21" customHeight="1">
      <c r="B4" s="22"/>
      <c r="C4" s="24" t="s">
        <v>15</v>
      </c>
      <c r="D4" s="25"/>
      <c r="E4" s="25"/>
      <c r="F4" s="25"/>
      <c r="G4" s="9"/>
      <c r="H4" s="26" t="s">
        <v>16</v>
      </c>
      <c r="I4" s="26"/>
      <c r="J4" s="26"/>
      <c r="K4" s="26"/>
      <c r="L4" s="26"/>
      <c r="M4" s="26"/>
      <c r="N4" s="27"/>
    </row>
    <row r="5" spans="2:14" ht="105.75" customHeight="1">
      <c r="B5" s="23"/>
      <c r="C5" s="4" t="s">
        <v>17</v>
      </c>
      <c r="D5" s="4" t="s">
        <v>18</v>
      </c>
      <c r="E5" s="4" t="s">
        <v>19</v>
      </c>
      <c r="F5" s="4" t="s">
        <v>20</v>
      </c>
      <c r="G5" s="5" t="s">
        <v>21</v>
      </c>
      <c r="H5" s="4" t="s">
        <v>22</v>
      </c>
      <c r="I5" s="14" t="s">
        <v>27</v>
      </c>
      <c r="J5" s="15" t="s">
        <v>28</v>
      </c>
      <c r="K5" s="4" t="s">
        <v>23</v>
      </c>
      <c r="L5" s="4" t="s">
        <v>24</v>
      </c>
      <c r="M5" s="4" t="s">
        <v>25</v>
      </c>
      <c r="N5" s="10" t="s">
        <v>26</v>
      </c>
    </row>
    <row r="6" spans="2:14" ht="42" customHeight="1">
      <c r="B6" s="11" t="s">
        <v>1</v>
      </c>
      <c r="C6" s="16">
        <f>C7+C8+C9+C10+C11</f>
        <v>690429</v>
      </c>
      <c r="D6" s="16">
        <f>D7+D8+D9+D10+D11</f>
        <v>3045293</v>
      </c>
      <c r="E6" s="16">
        <f>E7+E8+E9+E10+E11</f>
        <v>1387455</v>
      </c>
      <c r="F6" s="16">
        <f aca="true" t="shared" si="0" ref="F6:F19">C6+D6+E6</f>
        <v>5123177</v>
      </c>
      <c r="G6" s="16">
        <f>G7+G8+G9+G10+G11</f>
        <v>232968</v>
      </c>
      <c r="H6" s="16">
        <f>H7+H8+H9+H10+H11</f>
        <v>1941831</v>
      </c>
      <c r="I6" s="16">
        <f>I7+I8+I9+I10+I11</f>
        <v>2248431</v>
      </c>
      <c r="J6" s="16">
        <f>J7+J9+J11</f>
        <v>56678</v>
      </c>
      <c r="K6" s="16">
        <f>K7+K8+K10+K11</f>
        <v>17588</v>
      </c>
      <c r="L6" s="16">
        <f>L7+L8+L9+L10+L11</f>
        <v>73825</v>
      </c>
      <c r="M6" s="16">
        <f>M7+M8+M9+M10+M11</f>
        <v>551856</v>
      </c>
      <c r="N6" s="17">
        <f>G6+H6+I6+J6+L6+M6+K6</f>
        <v>5123177</v>
      </c>
    </row>
    <row r="7" spans="2:14" ht="15">
      <c r="B7" s="12" t="s">
        <v>2</v>
      </c>
      <c r="C7" s="16">
        <v>325665</v>
      </c>
      <c r="D7" s="16">
        <v>1690832</v>
      </c>
      <c r="E7" s="16">
        <v>1292996</v>
      </c>
      <c r="F7" s="16">
        <f t="shared" si="0"/>
        <v>3309493</v>
      </c>
      <c r="G7" s="16">
        <v>146999</v>
      </c>
      <c r="H7" s="16">
        <v>765451</v>
      </c>
      <c r="I7" s="16">
        <v>2028963</v>
      </c>
      <c r="J7" s="16">
        <v>32191</v>
      </c>
      <c r="K7" s="16">
        <v>23</v>
      </c>
      <c r="L7" s="16">
        <v>54607</v>
      </c>
      <c r="M7" s="16">
        <v>281259</v>
      </c>
      <c r="N7" s="17">
        <f>G7+H7+I7+J7+L7+M7+K7</f>
        <v>3309493</v>
      </c>
    </row>
    <row r="8" spans="2:14" ht="15">
      <c r="B8" s="12" t="s">
        <v>3</v>
      </c>
      <c r="C8" s="16">
        <v>277577</v>
      </c>
      <c r="D8" s="16">
        <v>1069446</v>
      </c>
      <c r="E8" s="16">
        <v>4404</v>
      </c>
      <c r="F8" s="16">
        <f t="shared" si="0"/>
        <v>1351427</v>
      </c>
      <c r="G8" s="16">
        <v>84202</v>
      </c>
      <c r="H8" s="16">
        <v>992942</v>
      </c>
      <c r="I8" s="16">
        <v>59065</v>
      </c>
      <c r="J8" s="18" t="s">
        <v>0</v>
      </c>
      <c r="K8" s="16">
        <v>17561</v>
      </c>
      <c r="L8" s="16">
        <v>18245</v>
      </c>
      <c r="M8" s="16">
        <v>179412</v>
      </c>
      <c r="N8" s="17">
        <f>G8+H8+I8+L8+M8+K8</f>
        <v>1351427</v>
      </c>
    </row>
    <row r="9" spans="2:14" ht="15">
      <c r="B9" s="12" t="s">
        <v>4</v>
      </c>
      <c r="C9" s="16">
        <v>83309</v>
      </c>
      <c r="D9" s="16">
        <v>269600</v>
      </c>
      <c r="E9" s="16">
        <v>75864</v>
      </c>
      <c r="F9" s="16">
        <f t="shared" si="0"/>
        <v>428773</v>
      </c>
      <c r="G9" s="16">
        <v>1068</v>
      </c>
      <c r="H9" s="16">
        <v>166471</v>
      </c>
      <c r="I9" s="16">
        <v>158224</v>
      </c>
      <c r="J9" s="16">
        <v>15606</v>
      </c>
      <c r="K9" s="18" t="s">
        <v>0</v>
      </c>
      <c r="L9" s="16">
        <f>665-1</f>
        <v>664</v>
      </c>
      <c r="M9" s="16">
        <v>86740</v>
      </c>
      <c r="N9" s="17">
        <f>G9+H9+I9+J9+L9+M9</f>
        <v>428773</v>
      </c>
    </row>
    <row r="10" spans="2:14" ht="15">
      <c r="B10" s="12" t="s">
        <v>5</v>
      </c>
      <c r="C10" s="16">
        <v>3094</v>
      </c>
      <c r="D10" s="16">
        <v>11972</v>
      </c>
      <c r="E10" s="16">
        <v>1757</v>
      </c>
      <c r="F10" s="16">
        <f t="shared" si="0"/>
        <v>16823</v>
      </c>
      <c r="G10" s="16">
        <v>628</v>
      </c>
      <c r="H10" s="16">
        <v>11562</v>
      </c>
      <c r="I10" s="16">
        <v>973</v>
      </c>
      <c r="J10" s="18" t="s">
        <v>0</v>
      </c>
      <c r="K10" s="16">
        <v>0</v>
      </c>
      <c r="L10" s="16">
        <v>237</v>
      </c>
      <c r="M10" s="16">
        <v>3423</v>
      </c>
      <c r="N10" s="17">
        <f>G10+H10+I10+M10+L10</f>
        <v>16823</v>
      </c>
    </row>
    <row r="11" spans="2:15" ht="28.5" customHeight="1">
      <c r="B11" s="12" t="s">
        <v>6</v>
      </c>
      <c r="C11" s="16">
        <v>784</v>
      </c>
      <c r="D11" s="16">
        <v>3443</v>
      </c>
      <c r="E11" s="16">
        <v>12434</v>
      </c>
      <c r="F11" s="16">
        <f t="shared" si="0"/>
        <v>16661</v>
      </c>
      <c r="G11" s="16">
        <v>71</v>
      </c>
      <c r="H11" s="16">
        <v>5405</v>
      </c>
      <c r="I11" s="16">
        <v>1206</v>
      </c>
      <c r="J11" s="16">
        <v>8881</v>
      </c>
      <c r="K11" s="16">
        <v>4</v>
      </c>
      <c r="L11" s="16">
        <f>72</f>
        <v>72</v>
      </c>
      <c r="M11" s="16">
        <v>1022</v>
      </c>
      <c r="N11" s="17">
        <f>G11+H11+I11+J11+L11+M11+K11</f>
        <v>16661</v>
      </c>
      <c r="O11" s="2"/>
    </row>
    <row r="12" spans="2:14" ht="18.75" customHeight="1">
      <c r="B12" s="11" t="s">
        <v>7</v>
      </c>
      <c r="C12" s="16">
        <v>24906</v>
      </c>
      <c r="D12" s="16">
        <f>21532-1</f>
        <v>21531</v>
      </c>
      <c r="E12" s="16">
        <v>13914</v>
      </c>
      <c r="F12" s="16">
        <f t="shared" si="0"/>
        <v>60351</v>
      </c>
      <c r="G12" s="16">
        <v>1413</v>
      </c>
      <c r="H12" s="16">
        <f>1809-1</f>
        <v>1808</v>
      </c>
      <c r="I12" s="18" t="s">
        <v>0</v>
      </c>
      <c r="J12" s="16">
        <v>31474</v>
      </c>
      <c r="K12" s="16">
        <v>446</v>
      </c>
      <c r="L12" s="16">
        <v>477</v>
      </c>
      <c r="M12" s="16">
        <v>24733</v>
      </c>
      <c r="N12" s="17">
        <f>G12+H12+J12+K12+L12+M12</f>
        <v>60351</v>
      </c>
    </row>
    <row r="13" spans="2:14" ht="15">
      <c r="B13" s="11" t="s">
        <v>8</v>
      </c>
      <c r="C13" s="16">
        <v>700378</v>
      </c>
      <c r="D13" s="16">
        <v>1074261</v>
      </c>
      <c r="E13" s="16">
        <v>211828</v>
      </c>
      <c r="F13" s="16">
        <f t="shared" si="0"/>
        <v>1986467</v>
      </c>
      <c r="G13" s="16">
        <v>174327</v>
      </c>
      <c r="H13" s="16">
        <v>67236</v>
      </c>
      <c r="I13" s="16">
        <v>6946</v>
      </c>
      <c r="J13" s="16">
        <v>922127</v>
      </c>
      <c r="K13" s="16">
        <v>78517</v>
      </c>
      <c r="L13" s="16">
        <v>67594</v>
      </c>
      <c r="M13" s="16">
        <v>669720</v>
      </c>
      <c r="N13" s="17">
        <f>G13+H13+I13+J13+K13+L13+M13</f>
        <v>1986467</v>
      </c>
    </row>
    <row r="14" spans="2:14" ht="27" customHeight="1">
      <c r="B14" s="11" t="s">
        <v>9</v>
      </c>
      <c r="C14" s="16">
        <f>SUM(C15:C16)</f>
        <v>313037</v>
      </c>
      <c r="D14" s="16">
        <f>SUM(D15:D16)</f>
        <v>1823330</v>
      </c>
      <c r="E14" s="16">
        <f>SUM(E15:E16)</f>
        <v>54638</v>
      </c>
      <c r="F14" s="16">
        <f t="shared" si="0"/>
        <v>2191005</v>
      </c>
      <c r="G14" s="16">
        <f>SUM(G15:G16)</f>
        <v>1112</v>
      </c>
      <c r="H14" s="16">
        <f aca="true" t="shared" si="1" ref="H14:M14">SUM(H15:H16)</f>
        <v>113355</v>
      </c>
      <c r="I14" s="16">
        <f t="shared" si="1"/>
        <v>51178</v>
      </c>
      <c r="J14" s="16">
        <f t="shared" si="1"/>
        <v>1406825</v>
      </c>
      <c r="K14" s="16">
        <f t="shared" si="1"/>
        <v>170682</v>
      </c>
      <c r="L14" s="16">
        <f t="shared" si="1"/>
        <v>129960</v>
      </c>
      <c r="M14" s="16">
        <f t="shared" si="1"/>
        <v>317893</v>
      </c>
      <c r="N14" s="17">
        <f>G14+H14+I14+J14+K14+L14+M14</f>
        <v>2191005</v>
      </c>
    </row>
    <row r="15" spans="2:14" ht="15">
      <c r="B15" s="12" t="s">
        <v>10</v>
      </c>
      <c r="C15" s="16">
        <v>57083</v>
      </c>
      <c r="D15" s="16">
        <v>275195</v>
      </c>
      <c r="E15" s="16">
        <v>406</v>
      </c>
      <c r="F15" s="16">
        <f t="shared" si="0"/>
        <v>332684</v>
      </c>
      <c r="G15" s="16">
        <v>174</v>
      </c>
      <c r="H15" s="18" t="s">
        <v>0</v>
      </c>
      <c r="I15" s="18" t="s">
        <v>0</v>
      </c>
      <c r="J15" s="16">
        <v>235671</v>
      </c>
      <c r="K15" s="16">
        <v>12939</v>
      </c>
      <c r="L15" s="16">
        <v>28862</v>
      </c>
      <c r="M15" s="16">
        <v>55038</v>
      </c>
      <c r="N15" s="17">
        <f>G15+J15+K15+L15+M15</f>
        <v>332684</v>
      </c>
    </row>
    <row r="16" spans="2:14" ht="26.25">
      <c r="B16" s="12" t="s">
        <v>11</v>
      </c>
      <c r="C16" s="16">
        <v>255954</v>
      </c>
      <c r="D16" s="16">
        <v>1548135</v>
      </c>
      <c r="E16" s="16">
        <v>54232</v>
      </c>
      <c r="F16" s="16">
        <f t="shared" si="0"/>
        <v>1858321</v>
      </c>
      <c r="G16" s="16">
        <v>938</v>
      </c>
      <c r="H16" s="16">
        <v>113355</v>
      </c>
      <c r="I16" s="16">
        <v>51178</v>
      </c>
      <c r="J16" s="16">
        <v>1171154</v>
      </c>
      <c r="K16" s="16">
        <v>157743</v>
      </c>
      <c r="L16" s="16">
        <v>101098</v>
      </c>
      <c r="M16" s="16">
        <v>262855</v>
      </c>
      <c r="N16" s="17">
        <f>G16+H16+I16+J16+K16+L16+M16</f>
        <v>1858321</v>
      </c>
    </row>
    <row r="17" spans="2:14" ht="26.25" customHeight="1">
      <c r="B17" s="11" t="s">
        <v>12</v>
      </c>
      <c r="C17" s="16">
        <v>3343</v>
      </c>
      <c r="D17" s="16">
        <v>469293</v>
      </c>
      <c r="E17" s="16">
        <v>1052</v>
      </c>
      <c r="F17" s="16">
        <f t="shared" si="0"/>
        <v>473688</v>
      </c>
      <c r="G17" s="16">
        <v>302</v>
      </c>
      <c r="H17" s="16">
        <v>35280</v>
      </c>
      <c r="I17" s="18" t="s">
        <v>0</v>
      </c>
      <c r="J17" s="16">
        <v>388032</v>
      </c>
      <c r="K17" s="16">
        <v>15660</v>
      </c>
      <c r="L17" s="16">
        <v>30896</v>
      </c>
      <c r="M17" s="16">
        <v>3518</v>
      </c>
      <c r="N17" s="17">
        <f>G17+H17+J17+K17+L17+M17</f>
        <v>473688</v>
      </c>
    </row>
    <row r="18" spans="2:14" ht="26.25">
      <c r="B18" s="11" t="s">
        <v>13</v>
      </c>
      <c r="C18" s="16">
        <v>38898</v>
      </c>
      <c r="D18" s="16">
        <v>1253069</v>
      </c>
      <c r="E18" s="16">
        <v>167376</v>
      </c>
      <c r="F18" s="16">
        <f t="shared" si="0"/>
        <v>1459343</v>
      </c>
      <c r="G18" s="18" t="s">
        <v>0</v>
      </c>
      <c r="H18" s="16">
        <v>4726</v>
      </c>
      <c r="I18" s="16">
        <v>198561</v>
      </c>
      <c r="J18" s="16">
        <v>806115</v>
      </c>
      <c r="K18" s="16">
        <v>409129</v>
      </c>
      <c r="L18" s="16">
        <v>11675</v>
      </c>
      <c r="M18" s="16">
        <v>29137</v>
      </c>
      <c r="N18" s="17">
        <f>H18+I18+J18+K18+L18+M18</f>
        <v>1459343</v>
      </c>
    </row>
    <row r="19" spans="2:14" ht="15.75" customHeight="1" thickBot="1">
      <c r="B19" s="13" t="s">
        <v>14</v>
      </c>
      <c r="C19" s="19">
        <v>2257</v>
      </c>
      <c r="D19" s="19">
        <v>212645</v>
      </c>
      <c r="E19" s="19">
        <v>23890</v>
      </c>
      <c r="F19" s="19">
        <f t="shared" si="0"/>
        <v>238792</v>
      </c>
      <c r="G19" s="20" t="s">
        <v>0</v>
      </c>
      <c r="H19" s="20" t="s">
        <v>0</v>
      </c>
      <c r="I19" s="19">
        <v>46834</v>
      </c>
      <c r="J19" s="19">
        <v>172412</v>
      </c>
      <c r="K19" s="19">
        <v>12275</v>
      </c>
      <c r="L19" s="19">
        <f>4979-2</f>
        <v>4977</v>
      </c>
      <c r="M19" s="19">
        <v>2294</v>
      </c>
      <c r="N19" s="21">
        <f>I19+J19+K19+L19+M19</f>
        <v>238792</v>
      </c>
    </row>
    <row r="20" spans="2:14" ht="15.75" customHeight="1">
      <c r="B20" s="6"/>
      <c r="J20" s="7"/>
      <c r="K20" s="7"/>
      <c r="L20" s="8"/>
      <c r="M20" s="7"/>
      <c r="N20" s="7"/>
    </row>
    <row r="21" spans="2:9" ht="14.25" customHeight="1">
      <c r="B21" s="28"/>
      <c r="C21" s="28"/>
      <c r="D21" s="28"/>
      <c r="E21" s="28"/>
      <c r="F21" s="28"/>
      <c r="G21" s="28"/>
      <c r="H21" s="28"/>
      <c r="I21" s="28"/>
    </row>
  </sheetData>
  <sheetProtection/>
  <mergeCells count="5">
    <mergeCell ref="B4:B5"/>
    <mergeCell ref="C4:F4"/>
    <mergeCell ref="H4:N4"/>
    <mergeCell ref="B21:I21"/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2014-07-03T04:27:15Z</cp:lastPrinted>
  <dcterms:created xsi:type="dcterms:W3CDTF">2014-06-06T12:16:33Z</dcterms:created>
  <dcterms:modified xsi:type="dcterms:W3CDTF">2023-08-01T12:55:25Z</dcterms:modified>
  <cp:category/>
  <cp:version/>
  <cp:contentType/>
  <cp:contentStatus/>
</cp:coreProperties>
</file>